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19440" windowHeight="7995" firstSheet="2" activeTab="10"/>
  </bookViews>
  <sheets>
    <sheet name="мастерК" sheetId="1" r:id="rId1"/>
    <sheet name="мастерП" sheetId="13" r:id="rId2"/>
    <sheet name="мастерВ" sheetId="15" r:id="rId3"/>
    <sheet name="понистарт" sheetId="19" r:id="rId4"/>
    <sheet name="М-т 1" sheetId="8" r:id="rId5"/>
    <sheet name="М-т 2" sheetId="2" r:id="rId6"/>
    <sheet name="М-т 3" sheetId="10" r:id="rId7"/>
    <sheet name="М-т 4" sheetId="11" r:id="rId8"/>
    <sheet name="М-т 5" sheetId="18" r:id="rId9"/>
    <sheet name="М-т 6" sheetId="16" r:id="rId10"/>
    <sheet name="М-т 7" sheetId="14" r:id="rId11"/>
    <sheet name="пони" sheetId="17" r:id="rId12"/>
    <sheet name="кавалетти" sheetId="7" r:id="rId13"/>
    <sheet name="М-т пони" sheetId="21" r:id="rId14"/>
    <sheet name="ОБ" sheetId="24" r:id="rId15"/>
    <sheet name="ППАп" sheetId="26" r:id="rId16"/>
    <sheet name="ППА" sheetId="25" r:id="rId17"/>
    <sheet name="ППЮ" sheetId="3" r:id="rId18"/>
    <sheet name="ППМП" sheetId="28" r:id="rId19"/>
    <sheet name="КЮР" sheetId="27" r:id="rId20"/>
    <sheet name="КЮР (2)" sheetId="29" r:id="rId21"/>
    <sheet name="КЮР (3)" sheetId="30" r:id="rId22"/>
  </sheets>
  <definedNames>
    <definedName name="_xlnm._FilterDatabase" localSheetId="2" hidden="1">мастерВ!$A$5:$K$31</definedName>
    <definedName name="_xlnm._FilterDatabase" localSheetId="0" hidden="1">мастерК!$A$5:$K$78</definedName>
    <definedName name="_xlnm._FilterDatabase" localSheetId="1" hidden="1">мастерП!$A$5:$K$37</definedName>
    <definedName name="_xlnm.Print_Area" localSheetId="12">кавалетти!$A$1:$M$14</definedName>
    <definedName name="_xlnm.Print_Area" localSheetId="19">КЮР!$A$1:$Z$19</definedName>
    <definedName name="_xlnm.Print_Area" localSheetId="20">'КЮР (2)'!$A$1:$Z$22</definedName>
    <definedName name="_xlnm.Print_Area" localSheetId="21">'КЮР (3)'!$A$1:$Z$19</definedName>
    <definedName name="_xlnm.Print_Area" localSheetId="2">мастерВ!$A$1:$K$38</definedName>
    <definedName name="_xlnm.Print_Area" localSheetId="0">мастерК!$A$1:$K$90</definedName>
    <definedName name="_xlnm.Print_Area" localSheetId="1">мастерП!$A$1:$K$44</definedName>
    <definedName name="_xlnm.Print_Area" localSheetId="4">'М-т 1'!$A$1:$O$55</definedName>
    <definedName name="_xlnm.Print_Area" localSheetId="5">'М-т 2'!$A$1:$P$35</definedName>
    <definedName name="_xlnm.Print_Area" localSheetId="6">'М-т 3'!$A$1:$N$24</definedName>
    <definedName name="_xlnm.Print_Area" localSheetId="7">'М-т 4'!$A$1:$M$20</definedName>
    <definedName name="_xlnm.Print_Area" localSheetId="8">'М-т 5'!$A$1:$O$55</definedName>
    <definedName name="_xlnm.Print_Area" localSheetId="9">'М-т 6'!$A$1:$O$26</definedName>
    <definedName name="_xlnm.Print_Area" localSheetId="10">'М-т 7'!$A$1:$M$20</definedName>
    <definedName name="_xlnm.Print_Area" localSheetId="13">'М-т пони'!$A$1:$O$23</definedName>
    <definedName name="_xlnm.Print_Area" localSheetId="14">ОБ!$A$1:$X$22</definedName>
    <definedName name="_xlnm.Print_Area" localSheetId="11">пони!$A$1:$K$26</definedName>
    <definedName name="_xlnm.Print_Area" localSheetId="3">понистарт!$A$1:$J$28</definedName>
    <definedName name="_xlnm.Print_Area" localSheetId="16">ППА!$A$1:$S$22</definedName>
    <definedName name="_xlnm.Print_Area" localSheetId="15">ППАп!$A$1:$S$19</definedName>
    <definedName name="_xlnm.Print_Area" localSheetId="18">ППМП!$A$1:$X$19</definedName>
    <definedName name="_xlnm.Print_Area" localSheetId="17">ППЮ!$A$1:$X$25</definedName>
  </definedNames>
  <calcPr calcId="145621"/>
</workbook>
</file>

<file path=xl/calcChain.xml><?xml version="1.0" encoding="utf-8"?>
<calcChain xmlns="http://schemas.openxmlformats.org/spreadsheetml/2006/main">
  <c r="Y10" i="30" l="1"/>
  <c r="X10" i="30"/>
  <c r="U10" i="30"/>
  <c r="Q10" i="30"/>
  <c r="M10" i="30"/>
  <c r="Y15" i="30"/>
  <c r="X15" i="30"/>
  <c r="U15" i="30"/>
  <c r="Q15" i="30"/>
  <c r="M15" i="30"/>
  <c r="Y13" i="30"/>
  <c r="X13" i="30"/>
  <c r="U13" i="30"/>
  <c r="Q13" i="30"/>
  <c r="M13" i="30"/>
  <c r="Y14" i="30"/>
  <c r="X14" i="30"/>
  <c r="Z14" i="30" s="1"/>
  <c r="U14" i="30"/>
  <c r="Q14" i="30"/>
  <c r="M14" i="30"/>
  <c r="Y11" i="30"/>
  <c r="X11" i="30"/>
  <c r="U11" i="30"/>
  <c r="Q11" i="30"/>
  <c r="M11" i="30"/>
  <c r="N11" i="30" s="1"/>
  <c r="M18" i="29"/>
  <c r="Q18" i="29"/>
  <c r="U18" i="29"/>
  <c r="X18" i="29"/>
  <c r="Y18" i="29"/>
  <c r="M14" i="29"/>
  <c r="Q14" i="29"/>
  <c r="U14" i="29"/>
  <c r="X14" i="29"/>
  <c r="Y14" i="29"/>
  <c r="M11" i="29"/>
  <c r="Q11" i="29"/>
  <c r="U11" i="29"/>
  <c r="X11" i="29"/>
  <c r="Y11" i="29"/>
  <c r="Z11" i="29"/>
  <c r="M17" i="29"/>
  <c r="Q17" i="29"/>
  <c r="U17" i="29"/>
  <c r="X17" i="29"/>
  <c r="Y17" i="29"/>
  <c r="M10" i="29"/>
  <c r="Q10" i="29"/>
  <c r="U10" i="29"/>
  <c r="X10" i="29"/>
  <c r="Y10" i="29"/>
  <c r="M16" i="29"/>
  <c r="Q16" i="29"/>
  <c r="U16" i="29"/>
  <c r="X16" i="29"/>
  <c r="Y16" i="29"/>
  <c r="M15" i="29"/>
  <c r="Q15" i="29"/>
  <c r="U15" i="29"/>
  <c r="X15" i="29"/>
  <c r="Y15" i="29"/>
  <c r="M13" i="29"/>
  <c r="Q13" i="29"/>
  <c r="U13" i="29"/>
  <c r="X13" i="29"/>
  <c r="Y13" i="29"/>
  <c r="Y12" i="29"/>
  <c r="X12" i="29"/>
  <c r="U12" i="29"/>
  <c r="Q12" i="29"/>
  <c r="M12" i="29"/>
  <c r="R10" i="30" l="1"/>
  <c r="V11" i="30"/>
  <c r="Z18" i="29"/>
  <c r="Z15" i="30"/>
  <c r="Z13" i="30"/>
  <c r="N10" i="30"/>
  <c r="V10" i="30"/>
  <c r="Z10" i="30"/>
  <c r="R11" i="30"/>
  <c r="Z11" i="30"/>
  <c r="V15" i="30"/>
  <c r="V13" i="30"/>
  <c r="R14" i="30"/>
  <c r="N14" i="30"/>
  <c r="R15" i="30"/>
  <c r="N15" i="30"/>
  <c r="V14" i="30"/>
  <c r="N13" i="30"/>
  <c r="R13" i="30"/>
  <c r="Z13" i="29"/>
  <c r="Z15" i="29"/>
  <c r="R13" i="29"/>
  <c r="Z10" i="29"/>
  <c r="Z17" i="29"/>
  <c r="R17" i="29"/>
  <c r="V10" i="29"/>
  <c r="N17" i="29"/>
  <c r="Z16" i="29"/>
  <c r="R15" i="29"/>
  <c r="N10" i="29"/>
  <c r="R16" i="29"/>
  <c r="V11" i="29"/>
  <c r="V15" i="29"/>
  <c r="N11" i="29"/>
  <c r="V14" i="29"/>
  <c r="N15" i="29"/>
  <c r="Z14" i="29"/>
  <c r="N13" i="29"/>
  <c r="V16" i="29"/>
  <c r="R11" i="29"/>
  <c r="R14" i="29"/>
  <c r="V18" i="29"/>
  <c r="R18" i="29"/>
  <c r="R12" i="29"/>
  <c r="V12" i="29"/>
  <c r="V13" i="29"/>
  <c r="N16" i="29"/>
  <c r="R10" i="29"/>
  <c r="V17" i="29"/>
  <c r="N14" i="29"/>
  <c r="N18" i="29"/>
  <c r="Z12" i="29"/>
  <c r="N12" i="29"/>
  <c r="L11" i="28"/>
  <c r="O11" i="28"/>
  <c r="R11" i="28"/>
  <c r="R10" i="28"/>
  <c r="O10" i="28"/>
  <c r="L10" i="28"/>
  <c r="L14" i="28"/>
  <c r="O14" i="28"/>
  <c r="R14" i="28"/>
  <c r="L13" i="28"/>
  <c r="O13" i="28"/>
  <c r="R13" i="28"/>
  <c r="R15" i="28"/>
  <c r="O15" i="28"/>
  <c r="L15" i="28"/>
  <c r="V13" i="28"/>
  <c r="V14" i="28"/>
  <c r="V15" i="28"/>
  <c r="V11" i="28"/>
  <c r="V10" i="28"/>
  <c r="P15" i="28" l="1"/>
  <c r="A13" i="30"/>
  <c r="A15" i="30"/>
  <c r="A14" i="30"/>
  <c r="A10" i="30"/>
  <c r="A11" i="30"/>
  <c r="A17" i="29"/>
  <c r="A12" i="29"/>
  <c r="A18" i="29"/>
  <c r="A16" i="29"/>
  <c r="A14" i="29"/>
  <c r="A15" i="29"/>
  <c r="A11" i="29"/>
  <c r="A10" i="29"/>
  <c r="A13" i="29"/>
  <c r="M13" i="28"/>
  <c r="S13" i="28"/>
  <c r="P14" i="28"/>
  <c r="M14" i="28"/>
  <c r="W11" i="28"/>
  <c r="A11" i="28" s="1"/>
  <c r="S14" i="28"/>
  <c r="P13" i="28"/>
  <c r="S15" i="28"/>
  <c r="W15" i="28"/>
  <c r="W13" i="28"/>
  <c r="S11" i="28"/>
  <c r="P10" i="28"/>
  <c r="M11" i="28"/>
  <c r="W14" i="28"/>
  <c r="W10" i="28"/>
  <c r="M15" i="28"/>
  <c r="M10" i="28"/>
  <c r="P11" i="28"/>
  <c r="S10" i="28"/>
  <c r="Y14" i="27"/>
  <c r="X14" i="27"/>
  <c r="U14" i="27"/>
  <c r="Q14" i="27"/>
  <c r="M14" i="27"/>
  <c r="Y12" i="27"/>
  <c r="X12" i="27"/>
  <c r="U12" i="27"/>
  <c r="Q12" i="27"/>
  <c r="M12" i="27"/>
  <c r="N12" i="27" s="1"/>
  <c r="Y15" i="27"/>
  <c r="X15" i="27"/>
  <c r="U15" i="27"/>
  <c r="Q15" i="27"/>
  <c r="R15" i="27" s="1"/>
  <c r="M15" i="27"/>
  <c r="Y13" i="27"/>
  <c r="X13" i="27"/>
  <c r="U13" i="27"/>
  <c r="V13" i="27" s="1"/>
  <c r="Q13" i="27"/>
  <c r="M13" i="27"/>
  <c r="Y10" i="27"/>
  <c r="X10" i="27"/>
  <c r="U10" i="27"/>
  <c r="Q10" i="27"/>
  <c r="M10" i="27"/>
  <c r="V20" i="3"/>
  <c r="V19" i="3"/>
  <c r="V21" i="3"/>
  <c r="R20" i="3"/>
  <c r="R19" i="3"/>
  <c r="R21" i="3"/>
  <c r="O20" i="3"/>
  <c r="O19" i="3"/>
  <c r="O21" i="3"/>
  <c r="L20" i="3"/>
  <c r="L19" i="3"/>
  <c r="L21" i="3"/>
  <c r="V10" i="3"/>
  <c r="R10" i="3"/>
  <c r="O10" i="3"/>
  <c r="L10" i="3"/>
  <c r="V12" i="3"/>
  <c r="R12" i="3"/>
  <c r="O12" i="3"/>
  <c r="L12" i="3"/>
  <c r="V17" i="3"/>
  <c r="R17" i="3"/>
  <c r="O17" i="3"/>
  <c r="L17" i="3"/>
  <c r="V14" i="3"/>
  <c r="R14" i="3"/>
  <c r="O14" i="3"/>
  <c r="L14" i="3"/>
  <c r="V15" i="3"/>
  <c r="R15" i="3"/>
  <c r="O15" i="3"/>
  <c r="L15" i="3"/>
  <c r="V13" i="3"/>
  <c r="R13" i="3"/>
  <c r="O13" i="3"/>
  <c r="L13" i="3"/>
  <c r="V16" i="3"/>
  <c r="R16" i="3"/>
  <c r="O16" i="3"/>
  <c r="L16" i="3"/>
  <c r="V11" i="3"/>
  <c r="R11" i="3"/>
  <c r="O11" i="3"/>
  <c r="L11" i="3"/>
  <c r="V15" i="27" l="1"/>
  <c r="N14" i="27"/>
  <c r="N13" i="27"/>
  <c r="V12" i="27"/>
  <c r="R14" i="27"/>
  <c r="A10" i="28"/>
  <c r="P19" i="3"/>
  <c r="R12" i="27"/>
  <c r="M20" i="3"/>
  <c r="R13" i="27"/>
  <c r="N15" i="27"/>
  <c r="V14" i="27"/>
  <c r="Z15" i="27"/>
  <c r="Z12" i="27"/>
  <c r="Z13" i="27"/>
  <c r="Z14" i="27"/>
  <c r="Z10" i="27"/>
  <c r="P21" i="3"/>
  <c r="S19" i="3"/>
  <c r="M19" i="3"/>
  <c r="M21" i="3"/>
  <c r="S21" i="3"/>
  <c r="S20" i="3"/>
  <c r="P20" i="3"/>
  <c r="W10" i="3"/>
  <c r="P16" i="3"/>
  <c r="P13" i="3"/>
  <c r="W19" i="3"/>
  <c r="W21" i="3"/>
  <c r="S16" i="3"/>
  <c r="W20" i="3"/>
  <c r="M14" i="3"/>
  <c r="M15" i="3"/>
  <c r="M17" i="3"/>
  <c r="M10" i="3"/>
  <c r="M11" i="3"/>
  <c r="M12" i="3"/>
  <c r="W14" i="3"/>
  <c r="M16" i="3"/>
  <c r="M13" i="3"/>
  <c r="S12" i="3"/>
  <c r="S14" i="3"/>
  <c r="S13" i="3"/>
  <c r="S10" i="3"/>
  <c r="S17" i="3"/>
  <c r="S15" i="3"/>
  <c r="S11" i="3"/>
  <c r="P11" i="3"/>
  <c r="P10" i="3"/>
  <c r="P12" i="3"/>
  <c r="P14" i="3"/>
  <c r="P17" i="3"/>
  <c r="P15" i="3"/>
  <c r="W11" i="3"/>
  <c r="W13" i="3"/>
  <c r="W12" i="3"/>
  <c r="W16" i="3"/>
  <c r="A16" i="3" s="1"/>
  <c r="W15" i="3"/>
  <c r="W17" i="3"/>
  <c r="A12" i="3" l="1"/>
  <c r="A17" i="3"/>
  <c r="A13" i="3"/>
  <c r="A15" i="3"/>
  <c r="A11" i="3"/>
  <c r="A14" i="3"/>
  <c r="A10" i="3"/>
  <c r="A12" i="27"/>
  <c r="L12" i="26"/>
  <c r="L13" i="26"/>
  <c r="R13" i="26" s="1"/>
  <c r="L14" i="26"/>
  <c r="L15" i="26"/>
  <c r="L16" i="26"/>
  <c r="L11" i="26"/>
  <c r="L12" i="25"/>
  <c r="L13" i="25"/>
  <c r="L11" i="25"/>
  <c r="R18" i="24"/>
  <c r="O18" i="24"/>
  <c r="L18" i="24"/>
  <c r="R17" i="24"/>
  <c r="O17" i="24"/>
  <c r="L17" i="24"/>
  <c r="R19" i="24"/>
  <c r="O19" i="24"/>
  <c r="L19" i="24"/>
  <c r="R16" i="24"/>
  <c r="O16" i="24"/>
  <c r="L16" i="24"/>
  <c r="V17" i="24"/>
  <c r="V19" i="24"/>
  <c r="V18" i="24"/>
  <c r="L10" i="24"/>
  <c r="O10" i="24"/>
  <c r="R10" i="24"/>
  <c r="L11" i="24"/>
  <c r="O11" i="24"/>
  <c r="R11" i="24"/>
  <c r="L14" i="24"/>
  <c r="O14" i="24"/>
  <c r="R14" i="24"/>
  <c r="L13" i="24"/>
  <c r="O13" i="24"/>
  <c r="R13" i="24"/>
  <c r="R12" i="24"/>
  <c r="O12" i="24"/>
  <c r="L12" i="24"/>
  <c r="O15" i="26"/>
  <c r="O14" i="26"/>
  <c r="O12" i="26"/>
  <c r="O11" i="26"/>
  <c r="O13" i="26"/>
  <c r="O16" i="26"/>
  <c r="V16" i="24"/>
  <c r="O11" i="25"/>
  <c r="O12" i="25"/>
  <c r="O17" i="25"/>
  <c r="L17" i="25"/>
  <c r="O19" i="25"/>
  <c r="L19" i="25"/>
  <c r="O16" i="25"/>
  <c r="L16" i="25"/>
  <c r="O18" i="25"/>
  <c r="P18" i="25" s="1"/>
  <c r="L18" i="25"/>
  <c r="O13" i="25"/>
  <c r="V13" i="24"/>
  <c r="V14" i="24"/>
  <c r="V11" i="24"/>
  <c r="V10" i="24"/>
  <c r="V12" i="24"/>
  <c r="R16" i="25" l="1"/>
  <c r="P13" i="26"/>
  <c r="R19" i="25"/>
  <c r="S14" i="24"/>
  <c r="P16" i="24"/>
  <c r="R11" i="25"/>
  <c r="M11" i="25"/>
  <c r="P11" i="25"/>
  <c r="P13" i="25"/>
  <c r="P12" i="25"/>
  <c r="M12" i="25"/>
  <c r="M13" i="25"/>
  <c r="M12" i="26"/>
  <c r="M14" i="26"/>
  <c r="M13" i="26"/>
  <c r="M15" i="26"/>
  <c r="P11" i="26"/>
  <c r="P15" i="26"/>
  <c r="P14" i="26"/>
  <c r="P16" i="26"/>
  <c r="P12" i="26"/>
  <c r="M16" i="26"/>
  <c r="R11" i="26"/>
  <c r="M11" i="26"/>
  <c r="W18" i="24"/>
  <c r="S16" i="24"/>
  <c r="W19" i="24"/>
  <c r="S19" i="24"/>
  <c r="S18" i="24"/>
  <c r="S17" i="24"/>
  <c r="P19" i="24"/>
  <c r="P18" i="24"/>
  <c r="W17" i="24"/>
  <c r="M19" i="24"/>
  <c r="M18" i="24"/>
  <c r="M17" i="24"/>
  <c r="P17" i="24"/>
  <c r="M16" i="24"/>
  <c r="P11" i="24"/>
  <c r="S10" i="24"/>
  <c r="S11" i="24"/>
  <c r="S13" i="24"/>
  <c r="M14" i="24"/>
  <c r="M10" i="24"/>
  <c r="M11" i="24"/>
  <c r="M13" i="24"/>
  <c r="P14" i="24"/>
  <c r="R15" i="26"/>
  <c r="R16" i="26"/>
  <c r="R14" i="26"/>
  <c r="P13" i="24"/>
  <c r="P10" i="24"/>
  <c r="R12" i="26"/>
  <c r="W16" i="24"/>
  <c r="P19" i="25"/>
  <c r="P17" i="25"/>
  <c r="P16" i="25"/>
  <c r="M18" i="25"/>
  <c r="R17" i="25"/>
  <c r="A17" i="25" s="1"/>
  <c r="R18" i="25"/>
  <c r="A19" i="25" s="1"/>
  <c r="M17" i="25"/>
  <c r="R12" i="25"/>
  <c r="R13" i="25"/>
  <c r="M12" i="24"/>
  <c r="W11" i="24"/>
  <c r="W12" i="24"/>
  <c r="S12" i="24"/>
  <c r="W10" i="24"/>
  <c r="M19" i="25"/>
  <c r="M16" i="25"/>
  <c r="W14" i="24"/>
  <c r="P12" i="24"/>
  <c r="W13" i="24"/>
  <c r="A17" i="24" l="1"/>
  <c r="A12" i="25"/>
  <c r="A11" i="25"/>
  <c r="A13" i="25"/>
  <c r="A13" i="26"/>
  <c r="A11" i="26"/>
  <c r="A12" i="26"/>
  <c r="A14" i="26"/>
  <c r="A15" i="26"/>
  <c r="A16" i="26"/>
  <c r="A19" i="24"/>
  <c r="A18" i="24"/>
  <c r="A16" i="24"/>
  <c r="A16" i="25"/>
  <c r="A18" i="25"/>
  <c r="A13" i="24"/>
  <c r="A14" i="24"/>
  <c r="A12" i="24"/>
  <c r="A10" i="24"/>
  <c r="O17" i="21" l="1"/>
  <c r="O20" i="21"/>
  <c r="O14" i="21"/>
  <c r="O18" i="21"/>
  <c r="O19" i="21"/>
  <c r="O16" i="21"/>
  <c r="O15" i="21"/>
  <c r="M9" i="11" l="1"/>
  <c r="M12" i="11"/>
  <c r="M14" i="11"/>
  <c r="M8" i="11"/>
  <c r="P10" i="2"/>
  <c r="P20" i="2"/>
  <c r="P23" i="2"/>
  <c r="P25" i="2"/>
  <c r="P26" i="2"/>
  <c r="P8" i="2"/>
  <c r="P24" i="2"/>
  <c r="P11" i="2"/>
  <c r="P12" i="2"/>
  <c r="P29" i="2"/>
  <c r="P28" i="2"/>
  <c r="P13" i="2"/>
  <c r="P9" i="2"/>
  <c r="P14" i="2"/>
  <c r="P21" i="2"/>
  <c r="P15" i="2"/>
  <c r="P22" i="2"/>
  <c r="P27" i="2"/>
  <c r="P30" i="2"/>
  <c r="O42" i="8"/>
  <c r="O41" i="8"/>
  <c r="O39" i="8"/>
  <c r="O49" i="8"/>
  <c r="O45" i="8"/>
  <c r="O46" i="8"/>
  <c r="O47" i="8"/>
  <c r="O48" i="8"/>
  <c r="O38" i="8"/>
  <c r="O44" i="8"/>
  <c r="O40" i="8"/>
  <c r="O43" i="8"/>
  <c r="O50" i="8"/>
  <c r="O9" i="8"/>
  <c r="O10" i="8"/>
  <c r="O11" i="8"/>
  <c r="O12" i="8"/>
  <c r="O13" i="8"/>
  <c r="O14" i="8"/>
  <c r="O15" i="8"/>
  <c r="O19" i="8"/>
  <c r="O20" i="8"/>
  <c r="O16" i="8"/>
  <c r="O17" i="8"/>
  <c r="O18" i="8"/>
  <c r="O21" i="8"/>
  <c r="O22" i="8"/>
  <c r="O8" i="8"/>
  <c r="M9" i="7"/>
  <c r="M10" i="7"/>
  <c r="M7" i="7"/>
  <c r="M11" i="7"/>
  <c r="M8" i="7"/>
</calcChain>
</file>

<file path=xl/sharedStrings.xml><?xml version="1.0" encoding="utf-8"?>
<sst xmlns="http://schemas.openxmlformats.org/spreadsheetml/2006/main" count="3957" uniqueCount="765">
  <si>
    <t>Мастер лист</t>
  </si>
  <si>
    <t>№ п/п</t>
  </si>
  <si>
    <t>Рег. №</t>
  </si>
  <si>
    <t>Звание, разряд</t>
  </si>
  <si>
    <t>Владелец</t>
  </si>
  <si>
    <t>Тренер</t>
  </si>
  <si>
    <t>Команда</t>
  </si>
  <si>
    <t>Регион</t>
  </si>
  <si>
    <t>Нижегородская область</t>
  </si>
  <si>
    <t>мс</t>
  </si>
  <si>
    <t>Главный судья</t>
  </si>
  <si>
    <t>Главный секретарь</t>
  </si>
  <si>
    <t>Технический делегат</t>
  </si>
  <si>
    <t>Нижегородская конная фиеста</t>
  </si>
  <si>
    <t>Конкур</t>
  </si>
  <si>
    <t>16-21 августа 2021г.</t>
  </si>
  <si>
    <t>КЭК "Ассамблея", Нижегородская обл.</t>
  </si>
  <si>
    <t>б/р</t>
  </si>
  <si>
    <t>самостоятельно</t>
  </si>
  <si>
    <t>067499</t>
  </si>
  <si>
    <t>021705</t>
  </si>
  <si>
    <t>Першин М.</t>
  </si>
  <si>
    <t>Ирсецкий А.К., Ирсецкая Е.В.</t>
  </si>
  <si>
    <t>СШОР по СП и КС</t>
  </si>
  <si>
    <t>М-т 2, 5, 6</t>
  </si>
  <si>
    <t>Бардова Ю.</t>
  </si>
  <si>
    <t>КСК "Серебряная подкова"</t>
  </si>
  <si>
    <t>М-т 1</t>
  </si>
  <si>
    <t>Волков И.</t>
  </si>
  <si>
    <t>М-т 2</t>
  </si>
  <si>
    <t>М-т 1, 2</t>
  </si>
  <si>
    <t>Цыганова К.</t>
  </si>
  <si>
    <t>М-т 1, 5</t>
  </si>
  <si>
    <t>М-т 2, 6</t>
  </si>
  <si>
    <t>М-т 1, 2, 6, 7</t>
  </si>
  <si>
    <t>М-т 3, 6, 7</t>
  </si>
  <si>
    <t>Родина О.</t>
  </si>
  <si>
    <t>Березовский В.А.</t>
  </si>
  <si>
    <t>Большаков А.</t>
  </si>
  <si>
    <t>КСК "Тимуровец"</t>
  </si>
  <si>
    <t>Шарова К.</t>
  </si>
  <si>
    <t>Борисова О.</t>
  </si>
  <si>
    <t>М-т 3, 4, 7</t>
  </si>
  <si>
    <t>027207</t>
  </si>
  <si>
    <t>Кравчук Е.</t>
  </si>
  <si>
    <t>М-т 3, 4, 5, 6</t>
  </si>
  <si>
    <t>024998</t>
  </si>
  <si>
    <t>Богомолова Е.</t>
  </si>
  <si>
    <t>017105</t>
  </si>
  <si>
    <t>М-т 3, 4, 6, 7</t>
  </si>
  <si>
    <t>067598</t>
  </si>
  <si>
    <t>М-т 5</t>
  </si>
  <si>
    <t>060402</t>
  </si>
  <si>
    <t>Колсанова И.</t>
  </si>
  <si>
    <t>М-т 3, 7</t>
  </si>
  <si>
    <t>053705</t>
  </si>
  <si>
    <t>Прохорова А.</t>
  </si>
  <si>
    <t>079600</t>
  </si>
  <si>
    <t>025067</t>
  </si>
  <si>
    <t>Кузьмин В.П., Бандура А.В.</t>
  </si>
  <si>
    <t>М-т 1, 2, 5</t>
  </si>
  <si>
    <t>024882</t>
  </si>
  <si>
    <t>007417</t>
  </si>
  <si>
    <t>033104</t>
  </si>
  <si>
    <t>1юн</t>
  </si>
  <si>
    <t>024883</t>
  </si>
  <si>
    <t>М-т 2, 5</t>
  </si>
  <si>
    <t>на оформл.</t>
  </si>
  <si>
    <t>010698</t>
  </si>
  <si>
    <t>031284</t>
  </si>
  <si>
    <t>021699</t>
  </si>
  <si>
    <t>010017</t>
  </si>
  <si>
    <t>Булгаков А.</t>
  </si>
  <si>
    <t>Нетрусова А.Д.</t>
  </si>
  <si>
    <t>КСК "Аллюр"</t>
  </si>
  <si>
    <t>019783</t>
  </si>
  <si>
    <t>Зубков В.В.</t>
  </si>
  <si>
    <t>058702</t>
  </si>
  <si>
    <t>015742</t>
  </si>
  <si>
    <t>Морева А.</t>
  </si>
  <si>
    <t>Захарова С.А.</t>
  </si>
  <si>
    <t>ч/в</t>
  </si>
  <si>
    <t>081206</t>
  </si>
  <si>
    <t>020844</t>
  </si>
  <si>
    <t>Афонина И.</t>
  </si>
  <si>
    <t>029287</t>
  </si>
  <si>
    <t>023632</t>
  </si>
  <si>
    <t>ООО "Монолит"</t>
  </si>
  <si>
    <t>Шилкина Т.А.</t>
  </si>
  <si>
    <t>КСК "Дачный манеж"</t>
  </si>
  <si>
    <t>М-т 4, 7</t>
  </si>
  <si>
    <t>004608</t>
  </si>
  <si>
    <t>018574</t>
  </si>
  <si>
    <t>Чернов О.Б.</t>
  </si>
  <si>
    <t>106303</t>
  </si>
  <si>
    <t>021338</t>
  </si>
  <si>
    <t>Пронина М.</t>
  </si>
  <si>
    <t>КСК "Город спорта"</t>
  </si>
  <si>
    <t>064004</t>
  </si>
  <si>
    <t>014979</t>
  </si>
  <si>
    <t>Гунько Е.</t>
  </si>
  <si>
    <t>Редькин А.</t>
  </si>
  <si>
    <t>Березовский В.</t>
  </si>
  <si>
    <t>Кутузова Е.М.</t>
  </si>
  <si>
    <t>КЭК "Ассамблея"</t>
  </si>
  <si>
    <t>018873</t>
  </si>
  <si>
    <t>020988</t>
  </si>
  <si>
    <t>020453</t>
  </si>
  <si>
    <t>014631</t>
  </si>
  <si>
    <t>М-т 8</t>
  </si>
  <si>
    <t>110906</t>
  </si>
  <si>
    <t>065007</t>
  </si>
  <si>
    <t>016308</t>
  </si>
  <si>
    <t>011431</t>
  </si>
  <si>
    <t>013180</t>
  </si>
  <si>
    <t>М-т 1, 5 ок</t>
  </si>
  <si>
    <t>М-т 1, 5 д</t>
  </si>
  <si>
    <t>109501</t>
  </si>
  <si>
    <t>109401</t>
  </si>
  <si>
    <t>072400</t>
  </si>
  <si>
    <t>021670</t>
  </si>
  <si>
    <t>М-т 2, 6 люб</t>
  </si>
  <si>
    <t>М-т 2 л, 5 ок</t>
  </si>
  <si>
    <t>М-т 2, 6 ок</t>
  </si>
  <si>
    <t>М-т 2, 5 ок</t>
  </si>
  <si>
    <r>
      <t xml:space="preserve">ПЕРШИНА </t>
    </r>
    <r>
      <rPr>
        <sz val="10"/>
        <color theme="1"/>
        <rFont val="Times New Roman"/>
        <family val="1"/>
        <charset val="204"/>
      </rPr>
      <t>Мария,1999</t>
    </r>
  </si>
  <si>
    <r>
      <t>ГАВРОШ-15,</t>
    </r>
    <r>
      <rPr>
        <sz val="10"/>
        <color theme="1"/>
        <rFont val="Times New Roman"/>
        <family val="1"/>
        <charset val="204"/>
      </rPr>
      <t>т.-гн.,мер.,ПСЛ, Виадук,КФХ "Простор"</t>
    </r>
  </si>
  <si>
    <r>
      <t xml:space="preserve">МИТРОФАНОВ </t>
    </r>
    <r>
      <rPr>
        <sz val="10"/>
        <rFont val="Times New Roman"/>
        <family val="1"/>
        <charset val="204"/>
      </rPr>
      <t>Серафим,2008</t>
    </r>
  </si>
  <si>
    <r>
      <t>ДУНАЙ-10,</t>
    </r>
    <r>
      <rPr>
        <sz val="10"/>
        <rFont val="Times New Roman"/>
        <family val="1"/>
        <charset val="204"/>
      </rPr>
      <t>рыж.,мер.,терск., Бивуак,КФХ "Серая лошадь"</t>
    </r>
  </si>
  <si>
    <r>
      <t xml:space="preserve">БЕЛОВА </t>
    </r>
    <r>
      <rPr>
        <sz val="10"/>
        <color theme="1"/>
        <rFont val="Times New Roman"/>
        <family val="1"/>
        <charset val="204"/>
      </rPr>
      <t>Алена,2006</t>
    </r>
  </si>
  <si>
    <r>
      <t>БЕССТРАШНЫЙ-10,</t>
    </r>
    <r>
      <rPr>
        <sz val="10"/>
        <color theme="1"/>
        <rFont val="Times New Roman"/>
        <family val="1"/>
        <charset val="204"/>
      </rPr>
      <t>сер.,мер., орловск.рыс.</t>
    </r>
  </si>
  <si>
    <r>
      <t xml:space="preserve">БОЛЬШАКОВА </t>
    </r>
    <r>
      <rPr>
        <sz val="10"/>
        <color theme="1"/>
        <rFont val="Times New Roman"/>
        <family val="1"/>
        <charset val="204"/>
      </rPr>
      <t>Анастасия,2004</t>
    </r>
  </si>
  <si>
    <r>
      <t>ВЕРЕСК-16,</t>
    </r>
    <r>
      <rPr>
        <sz val="10"/>
        <color theme="1"/>
        <rFont val="Times New Roman"/>
        <family val="1"/>
        <charset val="204"/>
      </rPr>
      <t>т.-гн.,мер.,трак.,Коргас, КФХ "Починковские кони"</t>
    </r>
  </si>
  <si>
    <r>
      <t xml:space="preserve">СЕРОВА </t>
    </r>
    <r>
      <rPr>
        <sz val="10"/>
        <color theme="1"/>
        <rFont val="Times New Roman"/>
        <family val="1"/>
        <charset val="204"/>
      </rPr>
      <t>Ксения,1997</t>
    </r>
  </si>
  <si>
    <r>
      <t xml:space="preserve">ГРИНЬ </t>
    </r>
    <r>
      <rPr>
        <sz val="10"/>
        <color theme="1"/>
        <rFont val="Times New Roman"/>
        <family val="1"/>
        <charset val="204"/>
      </rPr>
      <t>Валерий,2000</t>
    </r>
  </si>
  <si>
    <r>
      <t>БЕССТРАШНЫЙ-10,</t>
    </r>
    <r>
      <rPr>
        <sz val="10"/>
        <color theme="1"/>
        <rFont val="Times New Roman"/>
        <family val="1"/>
        <charset val="204"/>
      </rPr>
      <t>сер.,мер., орл.рысист.</t>
    </r>
  </si>
  <si>
    <r>
      <t xml:space="preserve">ЦЫГАНОВА </t>
    </r>
    <r>
      <rPr>
        <sz val="10"/>
        <color theme="1"/>
        <rFont val="Times New Roman"/>
        <family val="1"/>
        <charset val="204"/>
      </rPr>
      <t>Кристина,2003</t>
    </r>
  </si>
  <si>
    <r>
      <t>АДЪЮТАНТ-15,</t>
    </r>
    <r>
      <rPr>
        <sz val="10"/>
        <color theme="1"/>
        <rFont val="Times New Roman"/>
        <family val="1"/>
        <charset val="204"/>
      </rPr>
      <t>гн.,жер.,англо-латв., Арансей,Медведевский ипподром</t>
    </r>
  </si>
  <si>
    <r>
      <t xml:space="preserve">РОДИНА </t>
    </r>
    <r>
      <rPr>
        <sz val="10"/>
        <color theme="1"/>
        <rFont val="Times New Roman"/>
        <family val="1"/>
        <charset val="204"/>
      </rPr>
      <t>Полина,2007</t>
    </r>
  </si>
  <si>
    <r>
      <t>ПАРУС-04,</t>
    </r>
    <r>
      <rPr>
        <sz val="10"/>
        <color theme="1"/>
        <rFont val="Times New Roman"/>
        <family val="1"/>
        <charset val="204"/>
      </rPr>
      <t>сер.,мер.,русск.рысист.</t>
    </r>
  </si>
  <si>
    <r>
      <t xml:space="preserve">БОРИСОВА </t>
    </r>
    <r>
      <rPr>
        <sz val="10"/>
        <color theme="1"/>
        <rFont val="Times New Roman"/>
        <family val="1"/>
        <charset val="204"/>
      </rPr>
      <t>Татьяна,2005</t>
    </r>
  </si>
  <si>
    <r>
      <t xml:space="preserve">ШЕРОВА </t>
    </r>
    <r>
      <rPr>
        <sz val="10"/>
        <color theme="1"/>
        <rFont val="Times New Roman"/>
        <family val="1"/>
        <charset val="204"/>
      </rPr>
      <t>Сафина,2007</t>
    </r>
  </si>
  <si>
    <r>
      <t>БАГЕТ-12,</t>
    </r>
    <r>
      <rPr>
        <sz val="10"/>
        <color theme="1"/>
        <rFont val="Times New Roman"/>
        <family val="1"/>
        <charset val="204"/>
      </rPr>
      <t>рыж.,мер.,полукр., Гвалеор</t>
    </r>
  </si>
  <si>
    <r>
      <t xml:space="preserve">БОГОМОЛОВА </t>
    </r>
    <r>
      <rPr>
        <sz val="10"/>
        <color theme="1"/>
        <rFont val="Times New Roman"/>
        <family val="1"/>
        <charset val="204"/>
      </rPr>
      <t>Анастасия,2005</t>
    </r>
  </si>
  <si>
    <r>
      <t>ЭНЕРГИЯ-05,</t>
    </r>
    <r>
      <rPr>
        <sz val="10"/>
        <color theme="1"/>
        <rFont val="Times New Roman"/>
        <family val="1"/>
        <charset val="204"/>
      </rPr>
      <t>вор.,коб.,русск.рысист., Эксклюзив</t>
    </r>
  </si>
  <si>
    <r>
      <t xml:space="preserve">КРАВЧУК </t>
    </r>
    <r>
      <rPr>
        <sz val="10"/>
        <color theme="1"/>
        <rFont val="Times New Roman"/>
        <family val="1"/>
        <charset val="204"/>
      </rPr>
      <t>Валерия,2005</t>
    </r>
  </si>
  <si>
    <r>
      <t>ХАММЕР ДАВЕНА ОМБРЕ-07,</t>
    </r>
    <r>
      <rPr>
        <sz val="10"/>
        <color theme="1"/>
        <rFont val="Times New Roman"/>
        <family val="1"/>
        <charset val="204"/>
      </rPr>
      <t>гн.,мер., бельг.,Омар,Бельгия</t>
    </r>
  </si>
  <si>
    <r>
      <t xml:space="preserve">БОГАТОВА </t>
    </r>
    <r>
      <rPr>
        <sz val="10"/>
        <color theme="1"/>
        <rFont val="Times New Roman"/>
        <family val="1"/>
        <charset val="204"/>
      </rPr>
      <t>Светлана,1987</t>
    </r>
  </si>
  <si>
    <r>
      <t xml:space="preserve">ШАРОВА </t>
    </r>
    <r>
      <rPr>
        <sz val="10"/>
        <color theme="1"/>
        <rFont val="Times New Roman"/>
        <family val="1"/>
        <charset val="204"/>
      </rPr>
      <t>Кристина,1998</t>
    </r>
  </si>
  <si>
    <r>
      <t xml:space="preserve">ЛУКОЯНОВА </t>
    </r>
    <r>
      <rPr>
        <sz val="10"/>
        <color theme="1"/>
        <rFont val="Times New Roman"/>
        <family val="1"/>
        <charset val="204"/>
      </rPr>
      <t>Анна,2002</t>
    </r>
  </si>
  <si>
    <r>
      <t>ПРИЗКАЗКА-12,</t>
    </r>
    <r>
      <rPr>
        <sz val="10"/>
        <color theme="1"/>
        <rFont val="Times New Roman"/>
        <family val="1"/>
        <charset val="204"/>
      </rPr>
      <t>гн.,коб.,трак., Кардинал</t>
    </r>
  </si>
  <si>
    <r>
      <t>ФЛОРЕНСИЯ-ФОРТУНА-10,</t>
    </r>
    <r>
      <rPr>
        <sz val="10"/>
        <color theme="1"/>
        <rFont val="Times New Roman"/>
        <family val="1"/>
        <charset val="204"/>
      </rPr>
      <t>гн..коб.</t>
    </r>
  </si>
  <si>
    <r>
      <t>ПРИНЦЕССА-07,</t>
    </r>
    <r>
      <rPr>
        <sz val="10"/>
        <color theme="1"/>
        <rFont val="Times New Roman"/>
        <family val="1"/>
        <charset val="204"/>
      </rPr>
      <t>рыж.,коб.,трак.</t>
    </r>
  </si>
  <si>
    <r>
      <t xml:space="preserve">ПРОХОРОВА </t>
    </r>
    <r>
      <rPr>
        <sz val="10"/>
        <color theme="1"/>
        <rFont val="Times New Roman"/>
        <family val="1"/>
        <charset val="204"/>
      </rPr>
      <t>Дарья,2008</t>
    </r>
  </si>
  <si>
    <r>
      <t xml:space="preserve">САМСОНОВА </t>
    </r>
    <r>
      <rPr>
        <sz val="10"/>
        <color theme="1"/>
        <rFont val="Times New Roman"/>
        <family val="1"/>
        <charset val="204"/>
      </rPr>
      <t>Ксения,2000</t>
    </r>
  </si>
  <si>
    <r>
      <t>КОРСИКА-15,</t>
    </r>
    <r>
      <rPr>
        <sz val="10"/>
        <color theme="1"/>
        <rFont val="Times New Roman"/>
        <family val="1"/>
        <charset val="204"/>
      </rPr>
      <t>сер.,коб.,полукр., Кантри,Россия</t>
    </r>
  </si>
  <si>
    <r>
      <t>ОРАХИС-14,</t>
    </r>
    <r>
      <rPr>
        <sz val="10"/>
        <color theme="1"/>
        <rFont val="Times New Roman"/>
        <family val="1"/>
        <charset val="204"/>
      </rPr>
      <t>рыж.,жер.,трак.,Харлей, КФХ "Починковские кони", Ниж.обл.</t>
    </r>
  </si>
  <si>
    <r>
      <t>ГРАЦИЯ ОМИГО-08,</t>
    </r>
    <r>
      <rPr>
        <sz val="10"/>
        <color theme="1"/>
        <rFont val="Times New Roman"/>
        <family val="1"/>
        <charset val="204"/>
      </rPr>
      <t>рыж.,коб.,буден., Лидер,Краснодарский край</t>
    </r>
  </si>
  <si>
    <r>
      <t xml:space="preserve">ГРОМОВА </t>
    </r>
    <r>
      <rPr>
        <sz val="10"/>
        <color theme="1"/>
        <rFont val="Times New Roman"/>
        <family val="1"/>
        <charset val="204"/>
      </rPr>
      <t>Анастасия,2004</t>
    </r>
  </si>
  <si>
    <r>
      <t>ИОЛАНТА-07,</t>
    </r>
    <r>
      <rPr>
        <sz val="10"/>
        <color theme="1"/>
        <rFont val="Times New Roman"/>
        <family val="1"/>
        <charset val="204"/>
      </rPr>
      <t>сер.,коб.,терск.,Икар, г.Москва,Россия</t>
    </r>
  </si>
  <si>
    <r>
      <t xml:space="preserve">МАЗАНОВА </t>
    </r>
    <r>
      <rPr>
        <sz val="10"/>
        <color theme="1"/>
        <rFont val="Times New Roman"/>
        <family val="1"/>
        <charset val="204"/>
      </rPr>
      <t>Богдана,2002</t>
    </r>
  </si>
  <si>
    <r>
      <t>НАРЦИСС-02,</t>
    </r>
    <r>
      <rPr>
        <sz val="10"/>
        <color theme="1"/>
        <rFont val="Times New Roman"/>
        <family val="1"/>
        <charset val="204"/>
      </rPr>
      <t>рыж.,мер.,рус.рысак, Серапис,Нижег.обл.</t>
    </r>
  </si>
  <si>
    <r>
      <t xml:space="preserve">ТИТОВА </t>
    </r>
    <r>
      <rPr>
        <sz val="10"/>
        <color theme="1"/>
        <rFont val="Times New Roman"/>
        <family val="1"/>
        <charset val="204"/>
      </rPr>
      <t>Елена,1998</t>
    </r>
  </si>
  <si>
    <r>
      <t xml:space="preserve">КУКУШКИНА </t>
    </r>
    <r>
      <rPr>
        <sz val="10"/>
        <color theme="1"/>
        <rFont val="Times New Roman"/>
        <family val="1"/>
        <charset val="204"/>
      </rPr>
      <t>Елена,1984</t>
    </r>
  </si>
  <si>
    <r>
      <t>ДОЛ-11,</t>
    </r>
    <r>
      <rPr>
        <sz val="10"/>
        <color theme="1"/>
        <rFont val="Times New Roman"/>
        <family val="1"/>
        <charset val="204"/>
      </rPr>
      <t>гн.,мер.,полукр.,Джим, Нижег.обл.</t>
    </r>
  </si>
  <si>
    <r>
      <t xml:space="preserve">АБРОСИМОВА </t>
    </r>
    <r>
      <rPr>
        <sz val="10"/>
        <color theme="1"/>
        <rFont val="Times New Roman"/>
        <family val="1"/>
        <charset val="204"/>
      </rPr>
      <t>Ксения,2011</t>
    </r>
  </si>
  <si>
    <r>
      <t xml:space="preserve">ИЗОСИМОВА </t>
    </r>
    <r>
      <rPr>
        <sz val="10"/>
        <color theme="1"/>
        <rFont val="Times New Roman"/>
        <family val="1"/>
        <charset val="204"/>
      </rPr>
      <t>Анна,2003</t>
    </r>
  </si>
  <si>
    <r>
      <t>ПАПРИКА-08,</t>
    </r>
    <r>
      <rPr>
        <sz val="10"/>
        <color theme="1"/>
        <rFont val="Times New Roman"/>
        <family val="1"/>
        <charset val="204"/>
      </rPr>
      <t>сол.,коб.,трак., Пифагор</t>
    </r>
  </si>
  <si>
    <r>
      <t xml:space="preserve">БУЛГАКОВ </t>
    </r>
    <r>
      <rPr>
        <sz val="10"/>
        <color theme="1"/>
        <rFont val="Times New Roman"/>
        <family val="1"/>
        <charset val="204"/>
      </rPr>
      <t>Андрей,1983</t>
    </r>
  </si>
  <si>
    <r>
      <t xml:space="preserve">МОРЕВА </t>
    </r>
    <r>
      <rPr>
        <sz val="10"/>
        <color theme="1"/>
        <rFont val="Times New Roman"/>
        <family val="1"/>
        <charset val="204"/>
      </rPr>
      <t>Анна,2002</t>
    </r>
  </si>
  <si>
    <r>
      <t>АМУЛЕТ-09,</t>
    </r>
    <r>
      <rPr>
        <sz val="10"/>
        <color theme="1"/>
        <rFont val="Times New Roman"/>
        <family val="1"/>
        <charset val="204"/>
      </rPr>
      <t>гн.,  ганн.,Ангел,ООО "Элитхоз"</t>
    </r>
  </si>
  <si>
    <r>
      <t xml:space="preserve">СМИРНОВА </t>
    </r>
    <r>
      <rPr>
        <sz val="10"/>
        <color theme="1"/>
        <rFont val="Times New Roman"/>
        <family val="1"/>
        <charset val="204"/>
      </rPr>
      <t>Евгения,2006</t>
    </r>
  </si>
  <si>
    <r>
      <t>БАРХАТ-13,</t>
    </r>
    <r>
      <rPr>
        <sz val="10"/>
        <color theme="1"/>
        <rFont val="Times New Roman"/>
        <family val="1"/>
        <charset val="204"/>
      </rPr>
      <t>гн.,голшт.,Брюс, Перевозский к/з</t>
    </r>
  </si>
  <si>
    <r>
      <t xml:space="preserve">ЧЕРНОВ </t>
    </r>
    <r>
      <rPr>
        <sz val="10"/>
        <color theme="1"/>
        <rFont val="Times New Roman"/>
        <family val="1"/>
        <charset val="204"/>
      </rPr>
      <t>Олег,1987</t>
    </r>
  </si>
  <si>
    <r>
      <t>ДИАБЕЛЬ-15,</t>
    </r>
    <r>
      <rPr>
        <sz val="10"/>
        <color theme="1"/>
        <rFont val="Times New Roman"/>
        <family val="1"/>
        <charset val="204"/>
      </rPr>
      <t>т.гн.,коб.,ганн.,Дон Кихот,Самарск.обл.,Россия</t>
    </r>
  </si>
  <si>
    <r>
      <t xml:space="preserve">ТУВЫКИНА </t>
    </r>
    <r>
      <rPr>
        <sz val="10"/>
        <color theme="1"/>
        <rFont val="Times New Roman"/>
        <family val="1"/>
        <charset val="204"/>
      </rPr>
      <t>Таисия,2008</t>
    </r>
  </si>
  <si>
    <r>
      <t>ЛИЗЕНХОФ-11,</t>
    </r>
    <r>
      <rPr>
        <sz val="10"/>
        <color theme="1"/>
        <rFont val="Times New Roman"/>
        <family val="1"/>
        <charset val="204"/>
      </rPr>
      <t>вор.,мер.,трак., Лафайетт,Курск.обл.,Россия</t>
    </r>
  </si>
  <si>
    <r>
      <t xml:space="preserve">СЕДЫХ </t>
    </r>
    <r>
      <rPr>
        <sz val="10"/>
        <color theme="1"/>
        <rFont val="Times New Roman"/>
        <family val="1"/>
        <charset val="204"/>
      </rPr>
      <t>Софья,2003</t>
    </r>
  </si>
  <si>
    <r>
      <t>ОФЕЛИЯ-13,</t>
    </r>
    <r>
      <rPr>
        <sz val="10"/>
        <color theme="1"/>
        <rFont val="Times New Roman"/>
        <family val="1"/>
        <charset val="204"/>
      </rPr>
      <t>сер.,коб.,полукр.,Матч, г.Дзержинск,Нижег.обл.</t>
    </r>
  </si>
  <si>
    <r>
      <t xml:space="preserve">САВУШКИНА </t>
    </r>
    <r>
      <rPr>
        <sz val="10"/>
        <color theme="1"/>
        <rFont val="Times New Roman"/>
        <family val="1"/>
        <charset val="204"/>
      </rPr>
      <t>Мирослава,2009</t>
    </r>
  </si>
  <si>
    <r>
      <t xml:space="preserve">ЗАЙЦЕВА </t>
    </r>
    <r>
      <rPr>
        <sz val="10"/>
        <color theme="1"/>
        <rFont val="Times New Roman"/>
        <family val="1"/>
        <charset val="204"/>
      </rPr>
      <t>Злата,2009</t>
    </r>
  </si>
  <si>
    <r>
      <t xml:space="preserve">КОБЕЛЯЦКАЯ </t>
    </r>
    <r>
      <rPr>
        <sz val="10"/>
        <color theme="1"/>
        <rFont val="Times New Roman"/>
        <family val="1"/>
        <charset val="204"/>
      </rPr>
      <t>Ольга,1989</t>
    </r>
  </si>
  <si>
    <r>
      <t xml:space="preserve">ФЕДОТОВА </t>
    </r>
    <r>
      <rPr>
        <sz val="10"/>
        <color theme="1"/>
        <rFont val="Times New Roman"/>
        <family val="1"/>
        <charset val="204"/>
      </rPr>
      <t>Дарья,2006</t>
    </r>
  </si>
  <si>
    <r>
      <t xml:space="preserve">МАСЛОВА </t>
    </r>
    <r>
      <rPr>
        <sz val="10"/>
        <color theme="1"/>
        <rFont val="Times New Roman"/>
        <family val="1"/>
        <charset val="204"/>
      </rPr>
      <t>Полина,2006</t>
    </r>
  </si>
  <si>
    <r>
      <t xml:space="preserve">ХАРИНА </t>
    </r>
    <r>
      <rPr>
        <sz val="10"/>
        <color theme="1"/>
        <rFont val="Times New Roman"/>
        <family val="1"/>
        <charset val="204"/>
      </rPr>
      <t>Арина,2008</t>
    </r>
  </si>
  <si>
    <r>
      <t xml:space="preserve">СЕМЕНОВА </t>
    </r>
    <r>
      <rPr>
        <sz val="10"/>
        <color theme="1"/>
        <rFont val="Times New Roman"/>
        <family val="1"/>
        <charset val="204"/>
      </rPr>
      <t>Вероника,2007</t>
    </r>
  </si>
  <si>
    <r>
      <t xml:space="preserve">ШТУРМИНА </t>
    </r>
    <r>
      <rPr>
        <sz val="10"/>
        <color theme="1"/>
        <rFont val="Times New Roman"/>
        <family val="1"/>
        <charset val="204"/>
      </rPr>
      <t>Алина,2008</t>
    </r>
  </si>
  <si>
    <r>
      <t xml:space="preserve">ВОРОТНИКОВА </t>
    </r>
    <r>
      <rPr>
        <sz val="10"/>
        <color theme="1"/>
        <rFont val="Times New Roman"/>
        <family val="1"/>
        <charset val="204"/>
      </rPr>
      <t>Мария,2001</t>
    </r>
  </si>
  <si>
    <r>
      <t xml:space="preserve">МАСЛОВА </t>
    </r>
    <r>
      <rPr>
        <sz val="10"/>
        <color theme="1"/>
        <rFont val="Times New Roman"/>
        <family val="1"/>
        <charset val="204"/>
      </rPr>
      <t>Кристина,2001</t>
    </r>
  </si>
  <si>
    <r>
      <t xml:space="preserve">ЩУКИНА </t>
    </r>
    <r>
      <rPr>
        <sz val="10"/>
        <color theme="1"/>
        <rFont val="Times New Roman"/>
        <family val="1"/>
        <charset val="204"/>
      </rPr>
      <t>Валерия,2000</t>
    </r>
  </si>
  <si>
    <r>
      <t xml:space="preserve">Фамилия, </t>
    </r>
    <r>
      <rPr>
        <sz val="11"/>
        <rFont val="Times New Roman"/>
        <family val="1"/>
        <charset val="204"/>
      </rPr>
      <t>Имя всадника</t>
    </r>
  </si>
  <si>
    <r>
      <t>Кличка лошади, г.р.,</t>
    </r>
    <r>
      <rPr>
        <sz val="11"/>
        <rFont val="Times New Roman"/>
        <family val="1"/>
        <charset val="204"/>
      </rPr>
      <t xml:space="preserve"> масть, пол, порода, отец, место рождения</t>
    </r>
  </si>
  <si>
    <r>
      <t xml:space="preserve">ГРИНЬ </t>
    </r>
    <r>
      <rPr>
        <sz val="11"/>
        <color theme="1"/>
        <rFont val="Times New Roman"/>
        <family val="1"/>
        <charset val="204"/>
      </rPr>
      <t>Валерий,2000</t>
    </r>
  </si>
  <si>
    <r>
      <t>БЕССТРАШНЫЙ-10,</t>
    </r>
    <r>
      <rPr>
        <sz val="11"/>
        <color theme="1"/>
        <rFont val="Times New Roman"/>
        <family val="1"/>
        <charset val="204"/>
      </rPr>
      <t>сер.,мер., орл.рысист.</t>
    </r>
  </si>
  <si>
    <r>
      <t xml:space="preserve">ЦЫГАНОВА </t>
    </r>
    <r>
      <rPr>
        <sz val="11"/>
        <color theme="1"/>
        <rFont val="Times New Roman"/>
        <family val="1"/>
        <charset val="204"/>
      </rPr>
      <t>Кристина,2003</t>
    </r>
  </si>
  <si>
    <r>
      <t>АДЪЮТАНТ-15,</t>
    </r>
    <r>
      <rPr>
        <sz val="11"/>
        <color theme="1"/>
        <rFont val="Times New Roman"/>
        <family val="1"/>
        <charset val="204"/>
      </rPr>
      <t>гн.,жер.,англо-латв., Арансей,Медведевский ипподром</t>
    </r>
  </si>
  <si>
    <r>
      <t xml:space="preserve">БОРИСОВА </t>
    </r>
    <r>
      <rPr>
        <sz val="11"/>
        <color theme="1"/>
        <rFont val="Times New Roman"/>
        <family val="1"/>
        <charset val="204"/>
      </rPr>
      <t>Татьяна,2005</t>
    </r>
  </si>
  <si>
    <r>
      <t>КАРАБИН-10,</t>
    </r>
    <r>
      <rPr>
        <sz val="11"/>
        <color theme="1"/>
        <rFont val="Times New Roman"/>
        <family val="1"/>
        <charset val="204"/>
      </rPr>
      <t>гн.,жер.,орл.рысист.</t>
    </r>
  </si>
  <si>
    <r>
      <t xml:space="preserve">ШЕРОВА </t>
    </r>
    <r>
      <rPr>
        <sz val="11"/>
        <color theme="1"/>
        <rFont val="Times New Roman"/>
        <family val="1"/>
        <charset val="204"/>
      </rPr>
      <t>Сафина,2007</t>
    </r>
  </si>
  <si>
    <r>
      <t>БАГЕТ-12,</t>
    </r>
    <r>
      <rPr>
        <sz val="11"/>
        <color theme="1"/>
        <rFont val="Times New Roman"/>
        <family val="1"/>
        <charset val="204"/>
      </rPr>
      <t>рыж.,мер.,полукр., Гвалеор</t>
    </r>
  </si>
  <si>
    <r>
      <t xml:space="preserve">КРАВЧУК </t>
    </r>
    <r>
      <rPr>
        <sz val="11"/>
        <color theme="1"/>
        <rFont val="Times New Roman"/>
        <family val="1"/>
        <charset val="204"/>
      </rPr>
      <t>Валерия,2005</t>
    </r>
  </si>
  <si>
    <r>
      <t>ХАММЕР ДАВЕНА ОМБРЕ-07,</t>
    </r>
    <r>
      <rPr>
        <sz val="11"/>
        <color theme="1"/>
        <rFont val="Times New Roman"/>
        <family val="1"/>
        <charset val="204"/>
      </rPr>
      <t>гн.,мер., бельг.,Омар,Бельгия</t>
    </r>
  </si>
  <si>
    <r>
      <t xml:space="preserve">ЛУКОЯНОВА </t>
    </r>
    <r>
      <rPr>
        <sz val="11"/>
        <color theme="1"/>
        <rFont val="Times New Roman"/>
        <family val="1"/>
        <charset val="204"/>
      </rPr>
      <t>Анна,2002</t>
    </r>
  </si>
  <si>
    <r>
      <t>ПРИЗКАЗКА-12,</t>
    </r>
    <r>
      <rPr>
        <sz val="11"/>
        <color theme="1"/>
        <rFont val="Times New Roman"/>
        <family val="1"/>
        <charset val="204"/>
      </rPr>
      <t>гн.,коб.,трак., Кардинал</t>
    </r>
  </si>
  <si>
    <r>
      <t xml:space="preserve">КУКУШКИНА </t>
    </r>
    <r>
      <rPr>
        <sz val="11"/>
        <color theme="1"/>
        <rFont val="Times New Roman"/>
        <family val="1"/>
        <charset val="204"/>
      </rPr>
      <t>Елена,1984</t>
    </r>
  </si>
  <si>
    <r>
      <t xml:space="preserve">МОРЕВА </t>
    </r>
    <r>
      <rPr>
        <sz val="11"/>
        <color theme="1"/>
        <rFont val="Times New Roman"/>
        <family val="1"/>
        <charset val="204"/>
      </rPr>
      <t>Анна,2002</t>
    </r>
  </si>
  <si>
    <r>
      <t>АМУЛЕТ-09,</t>
    </r>
    <r>
      <rPr>
        <sz val="11"/>
        <color theme="1"/>
        <rFont val="Times New Roman"/>
        <family val="1"/>
        <charset val="204"/>
      </rPr>
      <t>гн.,  ганн.,Ангел,ООО "Элитхоз"</t>
    </r>
  </si>
  <si>
    <r>
      <t xml:space="preserve">ЧЕРНОВ </t>
    </r>
    <r>
      <rPr>
        <sz val="11"/>
        <color theme="1"/>
        <rFont val="Times New Roman"/>
        <family val="1"/>
        <charset val="204"/>
      </rPr>
      <t>Олег,1987</t>
    </r>
  </si>
  <si>
    <r>
      <t>ДИАБЕЛЬ-15,</t>
    </r>
    <r>
      <rPr>
        <sz val="11"/>
        <color theme="1"/>
        <rFont val="Times New Roman"/>
        <family val="1"/>
        <charset val="204"/>
      </rPr>
      <t>т.гн.,коб.,ганн.,Дон Кихот,Самарск.обл.,Россия</t>
    </r>
  </si>
  <si>
    <r>
      <t xml:space="preserve">ФЕДОТОВА </t>
    </r>
    <r>
      <rPr>
        <sz val="11"/>
        <color theme="1"/>
        <rFont val="Times New Roman"/>
        <family val="1"/>
        <charset val="204"/>
      </rPr>
      <t>Дарья,2006</t>
    </r>
  </si>
  <si>
    <r>
      <t xml:space="preserve">ХАРИНА </t>
    </r>
    <r>
      <rPr>
        <sz val="11"/>
        <color theme="1"/>
        <rFont val="Times New Roman"/>
        <family val="1"/>
        <charset val="204"/>
      </rPr>
      <t>Арина,2008</t>
    </r>
  </si>
  <si>
    <t>Маршрут</t>
  </si>
  <si>
    <r>
      <t xml:space="preserve">Фамилия, </t>
    </r>
    <r>
      <rPr>
        <sz val="12"/>
        <rFont val="Times New Roman"/>
        <family val="1"/>
        <charset val="204"/>
      </rPr>
      <t>Имя всадника</t>
    </r>
  </si>
  <si>
    <r>
      <t>Кличка лошади, г.р.,</t>
    </r>
    <r>
      <rPr>
        <sz val="12"/>
        <rFont val="Times New Roman"/>
        <family val="1"/>
        <charset val="204"/>
      </rPr>
      <t xml:space="preserve"> масть, пол, порода, отец, место рождения</t>
    </r>
  </si>
  <si>
    <r>
      <t xml:space="preserve">БАРСЕГЯН </t>
    </r>
    <r>
      <rPr>
        <sz val="10"/>
        <color theme="1"/>
        <rFont val="Times New Roman"/>
        <family val="1"/>
        <charset val="204"/>
      </rPr>
      <t>Карина,2004</t>
    </r>
  </si>
  <si>
    <r>
      <t xml:space="preserve">Фамилия, </t>
    </r>
    <r>
      <rPr>
        <sz val="11"/>
        <rFont val="Bookman Old Style"/>
        <family val="1"/>
        <charset val="204"/>
      </rPr>
      <t>Имя всадника</t>
    </r>
  </si>
  <si>
    <r>
      <t>Кличка лошади, г.р.,</t>
    </r>
    <r>
      <rPr>
        <sz val="11"/>
        <rFont val="Bookman Old Style"/>
        <family val="1"/>
        <charset val="204"/>
      </rPr>
      <t xml:space="preserve"> масть, пол, порода, отец, место рождения</t>
    </r>
  </si>
  <si>
    <t>ш.о</t>
  </si>
  <si>
    <t>время</t>
  </si>
  <si>
    <t>Техничесие результаты</t>
  </si>
  <si>
    <t>Место</t>
  </si>
  <si>
    <t>I фаза</t>
  </si>
  <si>
    <t>II фаза</t>
  </si>
  <si>
    <t>искл.</t>
  </si>
  <si>
    <t>Соколова Е.(ВК, Нижегородская обл.)</t>
  </si>
  <si>
    <t>Технические результаты</t>
  </si>
  <si>
    <t>Посадка</t>
  </si>
  <si>
    <t>Траектория</t>
  </si>
  <si>
    <t>Сохранение темп</t>
  </si>
  <si>
    <t>Применение средств управления</t>
  </si>
  <si>
    <t>Общее впечатление</t>
  </si>
  <si>
    <t>штрафы</t>
  </si>
  <si>
    <t>Окончательная оценка</t>
  </si>
  <si>
    <t>16 августа 2021г</t>
  </si>
  <si>
    <t>№ Рег.</t>
  </si>
  <si>
    <r>
      <t xml:space="preserve">МИТРОФАНОВ </t>
    </r>
    <r>
      <rPr>
        <sz val="12"/>
        <rFont val="Times New Roman"/>
        <family val="1"/>
        <charset val="204"/>
      </rPr>
      <t>Серафим,2008</t>
    </r>
  </si>
  <si>
    <r>
      <t>ДУНАЙ-10,</t>
    </r>
    <r>
      <rPr>
        <sz val="12"/>
        <rFont val="Times New Roman"/>
        <family val="1"/>
        <charset val="204"/>
      </rPr>
      <t>рыж.,мер.,терск., Бивуак,КФХ "Серая лошадь"</t>
    </r>
  </si>
  <si>
    <r>
      <t xml:space="preserve">БЕЛОВА </t>
    </r>
    <r>
      <rPr>
        <sz val="12"/>
        <color theme="1"/>
        <rFont val="Times New Roman"/>
        <family val="1"/>
        <charset val="204"/>
      </rPr>
      <t>Алена,2006</t>
    </r>
  </si>
  <si>
    <r>
      <t xml:space="preserve">АБРОСИМОВА </t>
    </r>
    <r>
      <rPr>
        <sz val="12"/>
        <color theme="1"/>
        <rFont val="Times New Roman"/>
        <family val="1"/>
        <charset val="204"/>
      </rPr>
      <t>Ксения,2011</t>
    </r>
  </si>
  <si>
    <r>
      <t>ИОЛАНТА-07,</t>
    </r>
    <r>
      <rPr>
        <sz val="12"/>
        <color theme="1"/>
        <rFont val="Times New Roman"/>
        <family val="1"/>
        <charset val="204"/>
      </rPr>
      <t>сер.,коб.,терск.,Икар, г.Москва,Россия</t>
    </r>
  </si>
  <si>
    <r>
      <t xml:space="preserve">САМСОНОВА </t>
    </r>
    <r>
      <rPr>
        <sz val="12"/>
        <color theme="1"/>
        <rFont val="Times New Roman"/>
        <family val="1"/>
        <charset val="204"/>
      </rPr>
      <t>Ксения,2000</t>
    </r>
  </si>
  <si>
    <r>
      <t>КОРСИКА-15,</t>
    </r>
    <r>
      <rPr>
        <sz val="12"/>
        <color theme="1"/>
        <rFont val="Times New Roman"/>
        <family val="1"/>
        <charset val="204"/>
      </rPr>
      <t>сер.,коб.,полукр., Кантри,Россия</t>
    </r>
  </si>
  <si>
    <r>
      <t>ОРАХИС-14,</t>
    </r>
    <r>
      <rPr>
        <sz val="12"/>
        <color theme="1"/>
        <rFont val="Times New Roman"/>
        <family val="1"/>
        <charset val="204"/>
      </rPr>
      <t>рыж.,жер.,трак.,Харлей, КФХ "Починковские кони", Ниж.обл.</t>
    </r>
  </si>
  <si>
    <r>
      <t xml:space="preserve">БОЛЬШАКОВА </t>
    </r>
    <r>
      <rPr>
        <sz val="12"/>
        <color theme="1"/>
        <rFont val="Times New Roman"/>
        <family val="1"/>
        <charset val="204"/>
      </rPr>
      <t>Анастасия,2004</t>
    </r>
  </si>
  <si>
    <r>
      <t>ВЕРЕСК-16,</t>
    </r>
    <r>
      <rPr>
        <sz val="12"/>
        <color theme="1"/>
        <rFont val="Times New Roman"/>
        <family val="1"/>
        <charset val="204"/>
      </rPr>
      <t>т.-гн.,мер.,трак.,Коргас, КФХ "Починковские кони"</t>
    </r>
  </si>
  <si>
    <r>
      <t>БЕССТРАШНЫЙ-10,</t>
    </r>
    <r>
      <rPr>
        <sz val="12"/>
        <color theme="1"/>
        <rFont val="Times New Roman"/>
        <family val="1"/>
        <charset val="204"/>
      </rPr>
      <t>сер.,мер., орловск.рыс.</t>
    </r>
  </si>
  <si>
    <r>
      <t xml:space="preserve">РОДИНА </t>
    </r>
    <r>
      <rPr>
        <sz val="12"/>
        <color theme="1"/>
        <rFont val="Times New Roman"/>
        <family val="1"/>
        <charset val="204"/>
      </rPr>
      <t>Полина,2007</t>
    </r>
  </si>
  <si>
    <r>
      <t>ПАРУС-04,</t>
    </r>
    <r>
      <rPr>
        <sz val="12"/>
        <color theme="1"/>
        <rFont val="Times New Roman"/>
        <family val="1"/>
        <charset val="204"/>
      </rPr>
      <t>сер.,мер.,русск.рысист.</t>
    </r>
  </si>
  <si>
    <r>
      <t>ПРИНЦЕССА-07,</t>
    </r>
    <r>
      <rPr>
        <sz val="12"/>
        <color theme="1"/>
        <rFont val="Times New Roman"/>
        <family val="1"/>
        <charset val="204"/>
      </rPr>
      <t>рыж.,коб.,трак.</t>
    </r>
  </si>
  <si>
    <r>
      <t>ГРАЦИЯ ОМИГО-08,</t>
    </r>
    <r>
      <rPr>
        <sz val="12"/>
        <color theme="1"/>
        <rFont val="Times New Roman"/>
        <family val="1"/>
        <charset val="204"/>
      </rPr>
      <t>рыж.,коб.,буден., Лидер,Краснодарский край</t>
    </r>
  </si>
  <si>
    <r>
      <t xml:space="preserve">ТИТОВА </t>
    </r>
    <r>
      <rPr>
        <sz val="12"/>
        <color theme="1"/>
        <rFont val="Times New Roman"/>
        <family val="1"/>
        <charset val="204"/>
      </rPr>
      <t>Елена,1998</t>
    </r>
  </si>
  <si>
    <r>
      <t xml:space="preserve">ЗАЙЦЕВА </t>
    </r>
    <r>
      <rPr>
        <sz val="12"/>
        <color theme="1"/>
        <rFont val="Times New Roman"/>
        <family val="1"/>
        <charset val="204"/>
      </rPr>
      <t>Злата,2009</t>
    </r>
  </si>
  <si>
    <r>
      <t xml:space="preserve">ХАРИНА </t>
    </r>
    <r>
      <rPr>
        <sz val="12"/>
        <color theme="1"/>
        <rFont val="Times New Roman"/>
        <family val="1"/>
        <charset val="204"/>
      </rPr>
      <t>Арина,2008</t>
    </r>
  </si>
  <si>
    <r>
      <t xml:space="preserve">СЕМЕНОВА </t>
    </r>
    <r>
      <rPr>
        <sz val="12"/>
        <color theme="1"/>
        <rFont val="Times New Roman"/>
        <family val="1"/>
        <charset val="204"/>
      </rPr>
      <t>Вероника,2007</t>
    </r>
  </si>
  <si>
    <r>
      <t xml:space="preserve">ШТУРМИНА </t>
    </r>
    <r>
      <rPr>
        <sz val="12"/>
        <color theme="1"/>
        <rFont val="Times New Roman"/>
        <family val="1"/>
        <charset val="204"/>
      </rPr>
      <t>Алина,2008</t>
    </r>
  </si>
  <si>
    <r>
      <t xml:space="preserve">МАСЛОВА </t>
    </r>
    <r>
      <rPr>
        <sz val="12"/>
        <color theme="1"/>
        <rFont val="Times New Roman"/>
        <family val="1"/>
        <charset val="204"/>
      </rPr>
      <t>Кристина,2001</t>
    </r>
  </si>
  <si>
    <t>Зачет</t>
  </si>
  <si>
    <r>
      <t xml:space="preserve">ГРОМОВА </t>
    </r>
    <r>
      <rPr>
        <sz val="12"/>
        <color theme="1"/>
        <rFont val="Times New Roman"/>
        <family val="1"/>
        <charset val="204"/>
      </rPr>
      <t>Анастасия,2004</t>
    </r>
  </si>
  <si>
    <r>
      <t xml:space="preserve">КУКУШКИНА </t>
    </r>
    <r>
      <rPr>
        <sz val="12"/>
        <color theme="1"/>
        <rFont val="Times New Roman"/>
        <family val="1"/>
        <charset val="204"/>
      </rPr>
      <t>Елена,1984</t>
    </r>
  </si>
  <si>
    <r>
      <t>ДОЛ-11,</t>
    </r>
    <r>
      <rPr>
        <sz val="12"/>
        <color theme="1"/>
        <rFont val="Times New Roman"/>
        <family val="1"/>
        <charset val="204"/>
      </rPr>
      <t>гн.,мер.,полукр.,Джим, Нижег.обл.</t>
    </r>
  </si>
  <si>
    <r>
      <t xml:space="preserve">СМИРНОВА </t>
    </r>
    <r>
      <rPr>
        <sz val="12"/>
        <color theme="1"/>
        <rFont val="Times New Roman"/>
        <family val="1"/>
        <charset val="204"/>
      </rPr>
      <t>Евгения,2006</t>
    </r>
  </si>
  <si>
    <r>
      <t>БАРХАТ-13,</t>
    </r>
    <r>
      <rPr>
        <sz val="12"/>
        <color theme="1"/>
        <rFont val="Times New Roman"/>
        <family val="1"/>
        <charset val="204"/>
      </rPr>
      <t>гн.,голшт.,Брюс, Перевозский к/з</t>
    </r>
  </si>
  <si>
    <r>
      <t xml:space="preserve">ПЕРШИНА </t>
    </r>
    <r>
      <rPr>
        <sz val="12"/>
        <color theme="1"/>
        <rFont val="Times New Roman"/>
        <family val="1"/>
        <charset val="204"/>
      </rPr>
      <t>Мария,1999</t>
    </r>
  </si>
  <si>
    <r>
      <t>ГАВРОШ-15,</t>
    </r>
    <r>
      <rPr>
        <sz val="12"/>
        <color theme="1"/>
        <rFont val="Times New Roman"/>
        <family val="1"/>
        <charset val="204"/>
      </rPr>
      <t>т.-гн.,мер.,ПСЛ, Виадук,КФХ "Простор"</t>
    </r>
  </si>
  <si>
    <r>
      <t xml:space="preserve">БОРИСОВА </t>
    </r>
    <r>
      <rPr>
        <sz val="12"/>
        <color theme="1"/>
        <rFont val="Times New Roman"/>
        <family val="1"/>
        <charset val="204"/>
      </rPr>
      <t>Татьяна,2005</t>
    </r>
  </si>
  <si>
    <r>
      <t>ФЛОРЕНСИЯ-ФОРТУНА-10,</t>
    </r>
    <r>
      <rPr>
        <sz val="12"/>
        <color theme="1"/>
        <rFont val="Times New Roman"/>
        <family val="1"/>
        <charset val="204"/>
      </rPr>
      <t>гн..коб.</t>
    </r>
  </si>
  <si>
    <r>
      <t xml:space="preserve">СЕДЫХ </t>
    </r>
    <r>
      <rPr>
        <sz val="12"/>
        <color theme="1"/>
        <rFont val="Times New Roman"/>
        <family val="1"/>
        <charset val="204"/>
      </rPr>
      <t>Софья,2003</t>
    </r>
  </si>
  <si>
    <r>
      <t>ОФЕЛИЯ-13,</t>
    </r>
    <r>
      <rPr>
        <sz val="12"/>
        <color theme="1"/>
        <rFont val="Times New Roman"/>
        <family val="1"/>
        <charset val="204"/>
      </rPr>
      <t>сер.,коб.,полукр.,Матч, г.Дзержинск,Нижег.обл.</t>
    </r>
  </si>
  <si>
    <r>
      <t xml:space="preserve">ИГНАТЬЕВА </t>
    </r>
    <r>
      <rPr>
        <sz val="10"/>
        <color theme="1"/>
        <rFont val="Times New Roman"/>
        <family val="1"/>
        <charset val="204"/>
      </rPr>
      <t>Ирина, 2002</t>
    </r>
  </si>
  <si>
    <r>
      <t xml:space="preserve">БЕЛЬЧИКОВА </t>
    </r>
    <r>
      <rPr>
        <sz val="10"/>
        <color theme="1"/>
        <rFont val="Times New Roman"/>
        <family val="1"/>
        <charset val="204"/>
      </rPr>
      <t>Карина, 2004</t>
    </r>
  </si>
  <si>
    <r>
      <t xml:space="preserve">СУРИКОВА </t>
    </r>
    <r>
      <rPr>
        <sz val="10"/>
        <color theme="1"/>
        <rFont val="Times New Roman"/>
        <family val="1"/>
        <charset val="204"/>
      </rPr>
      <t>Наталья, 1982</t>
    </r>
  </si>
  <si>
    <r>
      <t xml:space="preserve">КИМ </t>
    </r>
    <r>
      <rPr>
        <sz val="10"/>
        <color theme="1"/>
        <rFont val="Times New Roman"/>
        <family val="1"/>
        <charset val="204"/>
      </rPr>
      <t>Камила, 2007</t>
    </r>
  </si>
  <si>
    <t>Клочай В.В.</t>
  </si>
  <si>
    <t>Торопов С.В.</t>
  </si>
  <si>
    <t>КСК "Витязь"</t>
  </si>
  <si>
    <r>
      <t>ВАСАБИ</t>
    </r>
    <r>
      <rPr>
        <sz val="10"/>
        <color theme="1"/>
        <rFont val="Times New Roman"/>
        <family val="1"/>
        <charset val="204"/>
      </rPr>
      <t>-17,коб.,гнед.,ганн.,Бодрый, КСК "Витязь"</t>
    </r>
  </si>
  <si>
    <r>
      <t>ВИКОНТ</t>
    </r>
    <r>
      <rPr>
        <sz val="10"/>
        <color theme="1"/>
        <rFont val="Times New Roman"/>
        <family val="1"/>
        <charset val="204"/>
      </rPr>
      <t>-17,мер.,гнед.,ганн.,Конкорд, КСК "Витязь"</t>
    </r>
  </si>
  <si>
    <r>
      <t>ГЛИТТЕР ЭНД ГЛАМУР</t>
    </r>
    <r>
      <rPr>
        <sz val="10"/>
        <color theme="1"/>
        <rFont val="Times New Roman"/>
        <family val="1"/>
        <charset val="204"/>
      </rPr>
      <t>-11,коб.,тем-гнед.,голл.тепл.,Зенто,Нидерланды</t>
    </r>
  </si>
  <si>
    <t>022055</t>
  </si>
  <si>
    <r>
      <t>ХАТАНГА</t>
    </r>
    <r>
      <rPr>
        <sz val="10"/>
        <color theme="1"/>
        <rFont val="Times New Roman"/>
        <family val="1"/>
        <charset val="204"/>
      </rPr>
      <t>-08,коб.,гнед.,трак.,Темп, Перевозский АПКЗ</t>
    </r>
  </si>
  <si>
    <t>012801</t>
  </si>
  <si>
    <t>М-т 3</t>
  </si>
  <si>
    <t>М-т 4</t>
  </si>
  <si>
    <t>М-т 3,4</t>
  </si>
  <si>
    <r>
      <t>КЛЯЙНЕ ДОННЕР</t>
    </r>
    <r>
      <rPr>
        <sz val="10"/>
        <color theme="1"/>
        <rFont val="Times New Roman"/>
        <family val="1"/>
        <charset val="204"/>
      </rPr>
      <t>-08,мер.,гнед-пег.,полукр., Германия</t>
    </r>
  </si>
  <si>
    <t>018334</t>
  </si>
  <si>
    <r>
      <t>КАСАДОР</t>
    </r>
    <r>
      <rPr>
        <sz val="10"/>
        <color theme="1"/>
        <rFont val="Times New Roman"/>
        <family val="1"/>
        <charset val="204"/>
      </rPr>
      <t>-05,жер.,гнед.,голш.,Casado,Германия</t>
    </r>
  </si>
  <si>
    <t>012425</t>
  </si>
  <si>
    <r>
      <t xml:space="preserve">ФЕОКТИСТОВ </t>
    </r>
    <r>
      <rPr>
        <sz val="10"/>
        <color theme="1"/>
        <rFont val="Times New Roman"/>
        <family val="1"/>
        <charset val="204"/>
      </rPr>
      <t>Владислав, 2003</t>
    </r>
  </si>
  <si>
    <t>126703</t>
  </si>
  <si>
    <r>
      <t>ВИКТОРИЯ</t>
    </r>
    <r>
      <rPr>
        <sz val="10"/>
        <color theme="1"/>
        <rFont val="Times New Roman"/>
        <family val="1"/>
        <charset val="204"/>
      </rPr>
      <t>-13,коб.,тем-гнед.,полукр., Ивановская обл.</t>
    </r>
  </si>
  <si>
    <t>020271</t>
  </si>
  <si>
    <t>МЦ "Надежда"</t>
  </si>
  <si>
    <r>
      <t xml:space="preserve">АМОЗОВА </t>
    </r>
    <r>
      <rPr>
        <sz val="10"/>
        <color theme="1"/>
        <rFont val="Times New Roman"/>
        <family val="1"/>
        <charset val="204"/>
      </rPr>
      <t>Вероника, 2002</t>
    </r>
  </si>
  <si>
    <t>098702</t>
  </si>
  <si>
    <t>012580</t>
  </si>
  <si>
    <t>ДЮСШ "Олимп"</t>
  </si>
  <si>
    <r>
      <t xml:space="preserve">КОМАРОВА </t>
    </r>
    <r>
      <rPr>
        <sz val="10"/>
        <color theme="1"/>
        <rFont val="Times New Roman"/>
        <family val="1"/>
        <charset val="204"/>
      </rPr>
      <t>Мария, 2006</t>
    </r>
  </si>
  <si>
    <r>
      <t xml:space="preserve">ГОЛУБЕВА </t>
    </r>
    <r>
      <rPr>
        <sz val="10"/>
        <color theme="1"/>
        <rFont val="Times New Roman"/>
        <family val="1"/>
        <charset val="204"/>
      </rPr>
      <t>Софья, 2009</t>
    </r>
  </si>
  <si>
    <r>
      <t xml:space="preserve">ХРАМЦОВА </t>
    </r>
    <r>
      <rPr>
        <sz val="10"/>
        <color theme="1"/>
        <rFont val="Times New Roman"/>
        <family val="1"/>
        <charset val="204"/>
      </rPr>
      <t>Ирина, 2004</t>
    </r>
  </si>
  <si>
    <r>
      <t>ТРИНИТИ</t>
    </r>
    <r>
      <rPr>
        <sz val="10"/>
        <color theme="1"/>
        <rFont val="Times New Roman"/>
        <family val="1"/>
        <charset val="204"/>
      </rPr>
      <t>-08,коб.,рыж.,полукр.,Ивановская обл.</t>
    </r>
  </si>
  <si>
    <t>020272</t>
  </si>
  <si>
    <t>М-т 1,5</t>
  </si>
  <si>
    <r>
      <t>ХИТАЧИ-</t>
    </r>
    <r>
      <rPr>
        <sz val="10"/>
        <color theme="1"/>
        <rFont val="Times New Roman"/>
        <family val="1"/>
        <charset val="204"/>
      </rPr>
      <t>04,коб.,сер.,трак.,Темп,Перевозский АПКЗ</t>
    </r>
  </si>
  <si>
    <t>006831</t>
  </si>
  <si>
    <r>
      <t xml:space="preserve">КОМАРОВА </t>
    </r>
    <r>
      <rPr>
        <sz val="12"/>
        <color theme="1"/>
        <rFont val="Times New Roman"/>
        <family val="1"/>
        <charset val="204"/>
      </rPr>
      <t>Мария, 2006</t>
    </r>
  </si>
  <si>
    <r>
      <t>ТРИНИТИ</t>
    </r>
    <r>
      <rPr>
        <sz val="12"/>
        <color theme="1"/>
        <rFont val="Times New Roman"/>
        <family val="1"/>
        <charset val="204"/>
      </rPr>
      <t>-08,коб.,рыж.,полукр.,Ивановская обл.</t>
    </r>
  </si>
  <si>
    <r>
      <t xml:space="preserve">ГОЛУБЕВА </t>
    </r>
    <r>
      <rPr>
        <sz val="12"/>
        <color theme="1"/>
        <rFont val="Times New Roman"/>
        <family val="1"/>
        <charset val="204"/>
      </rPr>
      <t>Софья, 2009</t>
    </r>
  </si>
  <si>
    <r>
      <t>ХИТАЧИ-</t>
    </r>
    <r>
      <rPr>
        <sz val="12"/>
        <color theme="1"/>
        <rFont val="Times New Roman"/>
        <family val="1"/>
        <charset val="204"/>
      </rPr>
      <t>04,коб.,сер.,трак.,Темп,Перевозский АПКЗ</t>
    </r>
  </si>
  <si>
    <r>
      <t xml:space="preserve">ХРАМЦОВА </t>
    </r>
    <r>
      <rPr>
        <sz val="12"/>
        <color theme="1"/>
        <rFont val="Times New Roman"/>
        <family val="1"/>
        <charset val="204"/>
      </rPr>
      <t>Ирина, 2004</t>
    </r>
  </si>
  <si>
    <r>
      <t xml:space="preserve">ФЕОКТИСТОВ </t>
    </r>
    <r>
      <rPr>
        <sz val="12"/>
        <color theme="1"/>
        <rFont val="Times New Roman"/>
        <family val="1"/>
        <charset val="204"/>
      </rPr>
      <t>Владислав, 2003</t>
    </r>
  </si>
  <si>
    <r>
      <t>ВИКТОРИЯ</t>
    </r>
    <r>
      <rPr>
        <sz val="12"/>
        <color theme="1"/>
        <rFont val="Times New Roman"/>
        <family val="1"/>
        <charset val="204"/>
      </rPr>
      <t>-13,коб.,тем-гнед.,полукр., Ивановская обл.</t>
    </r>
  </si>
  <si>
    <r>
      <t>КАПИТАН ДЖЕК-</t>
    </r>
    <r>
      <rPr>
        <sz val="10"/>
        <color theme="1"/>
        <rFont val="Times New Roman"/>
        <family val="1"/>
        <charset val="204"/>
      </rPr>
      <t>07,мер.,гнед.,голл.тепл., Крауфорд,Нидерланды</t>
    </r>
  </si>
  <si>
    <r>
      <t>ДАРК ПОЙНТ</t>
    </r>
    <r>
      <rPr>
        <sz val="10"/>
        <color theme="1"/>
        <rFont val="Times New Roman"/>
        <family val="1"/>
        <charset val="204"/>
      </rPr>
      <t>-11,жер.,гнед.,полукр.,Домбай, Кировская к/з</t>
    </r>
  </si>
  <si>
    <r>
      <t>ПОРТОС</t>
    </r>
    <r>
      <rPr>
        <sz val="10"/>
        <color theme="1"/>
        <rFont val="Times New Roman"/>
        <family val="1"/>
        <charset val="204"/>
      </rPr>
      <t>-08,мер.,сер.,великопол.,Корреро, Польша</t>
    </r>
  </si>
  <si>
    <r>
      <t>КАЛЬПАР ДЕ ТРЕБОКСС</t>
    </r>
    <r>
      <rPr>
        <sz val="10"/>
        <color theme="1"/>
        <rFont val="Times New Roman"/>
        <family val="1"/>
        <charset val="204"/>
      </rPr>
      <t>-15,мер.,гнед.,англ-еврн.студбук,Балпар Де Требокс Зет,Нидерланды</t>
    </r>
  </si>
  <si>
    <r>
      <t>РЕКОРД-</t>
    </r>
    <r>
      <rPr>
        <sz val="10"/>
        <color theme="1"/>
        <rFont val="Times New Roman"/>
        <family val="1"/>
        <charset val="204"/>
      </rPr>
      <t>12,мер.,вор.,полукр.,Ротор,Брянская обл.</t>
    </r>
  </si>
  <si>
    <r>
      <t>ЭКИПАЖ</t>
    </r>
    <r>
      <rPr>
        <sz val="10"/>
        <color theme="1"/>
        <rFont val="Times New Roman"/>
        <family val="1"/>
        <charset val="204"/>
      </rPr>
      <t>-07,мер.,тем-гнед.,УВП,Кварц,Украина</t>
    </r>
  </si>
  <si>
    <r>
      <t>АКСЕЛЬ</t>
    </r>
    <r>
      <rPr>
        <sz val="10"/>
        <color theme="1"/>
        <rFont val="Times New Roman"/>
        <family val="1"/>
        <charset val="204"/>
      </rPr>
      <t>-09,мер.,тем-сер.,полукр.,Комбат,Кемеровская обл.</t>
    </r>
  </si>
  <si>
    <r>
      <t>ЭКИПАЖ-</t>
    </r>
    <r>
      <rPr>
        <sz val="10"/>
        <color theme="1"/>
        <rFont val="Times New Roman"/>
        <family val="1"/>
        <charset val="204"/>
      </rPr>
      <t>07,мер.,тем-гнед.,УВП,Кварц,Украина</t>
    </r>
  </si>
  <si>
    <r>
      <t>ЭКСПРОМТ-</t>
    </r>
    <r>
      <rPr>
        <sz val="10"/>
        <color theme="1"/>
        <rFont val="Times New Roman"/>
        <family val="1"/>
        <charset val="204"/>
      </rPr>
      <t>11,мер.,кар.,УВП,Казанова,Украина</t>
    </r>
  </si>
  <si>
    <r>
      <t>БУКЛЕТ</t>
    </r>
    <r>
      <rPr>
        <sz val="10"/>
        <color theme="1"/>
        <rFont val="Times New Roman"/>
        <family val="1"/>
        <charset val="204"/>
      </rPr>
      <t>-14,жер.,рыж.</t>
    </r>
  </si>
  <si>
    <t>015740</t>
  </si>
  <si>
    <r>
      <t>МЕЧИК-08,</t>
    </r>
    <r>
      <rPr>
        <sz val="10"/>
        <color theme="1"/>
        <rFont val="Times New Roman"/>
        <family val="1"/>
        <charset val="204"/>
      </rPr>
      <t>т.-гн.,мер.,русск.рысист.,Чип, Брянская обл.</t>
    </r>
  </si>
  <si>
    <r>
      <t>ПРИМЕТА</t>
    </r>
    <r>
      <rPr>
        <sz val="10"/>
        <color theme="1"/>
        <rFont val="Times New Roman"/>
        <family val="1"/>
        <charset val="204"/>
      </rPr>
      <t>-07,сер.,коб.,трак.,Темп,Нижегородская обл.</t>
    </r>
  </si>
  <si>
    <r>
      <t xml:space="preserve">ГАВРИНА </t>
    </r>
    <r>
      <rPr>
        <sz val="10"/>
        <color theme="1"/>
        <rFont val="Times New Roman"/>
        <family val="1"/>
        <charset val="204"/>
      </rPr>
      <t>Мирослава, 2008</t>
    </r>
  </si>
  <si>
    <r>
      <rPr>
        <b/>
        <sz val="10"/>
        <color theme="1"/>
        <rFont val="Times New Roman"/>
        <family val="1"/>
        <charset val="204"/>
      </rPr>
      <t xml:space="preserve">ПОЛТАНОВА </t>
    </r>
    <r>
      <rPr>
        <sz val="10"/>
        <color theme="1"/>
        <rFont val="Times New Roman"/>
        <family val="1"/>
        <charset val="204"/>
      </rPr>
      <t>Анна,2004</t>
    </r>
  </si>
  <si>
    <r>
      <rPr>
        <b/>
        <sz val="10"/>
        <color theme="1"/>
        <rFont val="Times New Roman"/>
        <family val="1"/>
        <charset val="204"/>
      </rPr>
      <t xml:space="preserve">САМСОНОВА </t>
    </r>
    <r>
      <rPr>
        <sz val="10"/>
        <color theme="1"/>
        <rFont val="Times New Roman"/>
        <family val="1"/>
        <charset val="204"/>
      </rPr>
      <t>Ксения,2000</t>
    </r>
  </si>
  <si>
    <r>
      <rPr>
        <b/>
        <sz val="12"/>
        <color theme="1"/>
        <rFont val="Times New Roman"/>
        <family val="1"/>
        <charset val="204"/>
      </rPr>
      <t xml:space="preserve">ПОЛТАНОВА </t>
    </r>
    <r>
      <rPr>
        <sz val="12"/>
        <color theme="1"/>
        <rFont val="Times New Roman"/>
        <family val="1"/>
        <charset val="204"/>
      </rPr>
      <t>Анна,2004</t>
    </r>
  </si>
  <si>
    <r>
      <t>БУКЛЕТ</t>
    </r>
    <r>
      <rPr>
        <sz val="12"/>
        <color theme="1"/>
        <rFont val="Times New Roman"/>
        <family val="1"/>
        <charset val="204"/>
      </rPr>
      <t>-14,жер.,рыж.</t>
    </r>
  </si>
  <si>
    <r>
      <rPr>
        <b/>
        <sz val="12"/>
        <color theme="1"/>
        <rFont val="Times New Roman"/>
        <family val="1"/>
        <charset val="204"/>
      </rPr>
      <t xml:space="preserve">САМСОНОВА </t>
    </r>
    <r>
      <rPr>
        <sz val="12"/>
        <color theme="1"/>
        <rFont val="Times New Roman"/>
        <family val="1"/>
        <charset val="204"/>
      </rPr>
      <t>Ксения,2000</t>
    </r>
  </si>
  <si>
    <r>
      <t>МЕЧИК-08,</t>
    </r>
    <r>
      <rPr>
        <sz val="12"/>
        <color theme="1"/>
        <rFont val="Times New Roman"/>
        <family val="1"/>
        <charset val="204"/>
      </rPr>
      <t>т.-гн.,мер.,русск.рысист.,Чип, Брянская обл.</t>
    </r>
  </si>
  <si>
    <r>
      <t>РЕКОРД-</t>
    </r>
    <r>
      <rPr>
        <sz val="12"/>
        <color theme="1"/>
        <rFont val="Times New Roman"/>
        <family val="1"/>
        <charset val="204"/>
      </rPr>
      <t>12,мер.,вор.,полукр.,Ротор,Брянская обл.</t>
    </r>
  </si>
  <si>
    <r>
      <t>АКСЕЛЬ</t>
    </r>
    <r>
      <rPr>
        <sz val="12"/>
        <color theme="1"/>
        <rFont val="Times New Roman"/>
        <family val="1"/>
        <charset val="204"/>
      </rPr>
      <t>-09,мер.,тем-сер.,полукр.,Комбат,Кемеровская обл.</t>
    </r>
  </si>
  <si>
    <r>
      <t>ЭКСПРОМТ-</t>
    </r>
    <r>
      <rPr>
        <sz val="12"/>
        <color theme="1"/>
        <rFont val="Times New Roman"/>
        <family val="1"/>
        <charset val="204"/>
      </rPr>
      <t>11,мер.,кар.,УВП,Казанова,Украина</t>
    </r>
  </si>
  <si>
    <r>
      <t>ЭКИПАЖ-</t>
    </r>
    <r>
      <rPr>
        <sz val="12"/>
        <color theme="1"/>
        <rFont val="Times New Roman"/>
        <family val="1"/>
        <charset val="204"/>
      </rPr>
      <t>07,мер.,тем-гнед.,УВП,Кварц,Украина</t>
    </r>
  </si>
  <si>
    <r>
      <t xml:space="preserve">ГАВРИНА </t>
    </r>
    <r>
      <rPr>
        <sz val="12"/>
        <color theme="1"/>
        <rFont val="Times New Roman"/>
        <family val="1"/>
        <charset val="204"/>
      </rPr>
      <t>Мирослава, 2008</t>
    </r>
  </si>
  <si>
    <r>
      <t xml:space="preserve">АМОЗОВА </t>
    </r>
    <r>
      <rPr>
        <sz val="11"/>
        <color theme="1"/>
        <rFont val="Times New Roman"/>
        <family val="1"/>
        <charset val="204"/>
      </rPr>
      <t>Вероника, 2002</t>
    </r>
  </si>
  <si>
    <r>
      <t>ПОРТОС</t>
    </r>
    <r>
      <rPr>
        <sz val="11"/>
        <color theme="1"/>
        <rFont val="Times New Roman"/>
        <family val="1"/>
        <charset val="204"/>
      </rPr>
      <t>-08,мер.,сер.,великопол.,Корреро, Польша</t>
    </r>
  </si>
  <si>
    <r>
      <t xml:space="preserve">БЕЛЬЧИКОВА </t>
    </r>
    <r>
      <rPr>
        <sz val="11"/>
        <color theme="1"/>
        <rFont val="Times New Roman"/>
        <family val="1"/>
        <charset val="204"/>
      </rPr>
      <t>Карина, 2004</t>
    </r>
  </si>
  <si>
    <r>
      <t>ГЛИТТЕР ЭНД ГЛАМУР</t>
    </r>
    <r>
      <rPr>
        <sz val="11"/>
        <color theme="1"/>
        <rFont val="Times New Roman"/>
        <family val="1"/>
        <charset val="204"/>
      </rPr>
      <t>-11,коб.,тем-гнед.,голл.тепл.,Зенто,Нидерланды</t>
    </r>
  </si>
  <si>
    <r>
      <t xml:space="preserve">СУРИКОВА </t>
    </r>
    <r>
      <rPr>
        <sz val="11"/>
        <color theme="1"/>
        <rFont val="Times New Roman"/>
        <family val="1"/>
        <charset val="204"/>
      </rPr>
      <t>Наталья, 1982</t>
    </r>
  </si>
  <si>
    <r>
      <t>ХАТАНГА</t>
    </r>
    <r>
      <rPr>
        <sz val="11"/>
        <color theme="1"/>
        <rFont val="Times New Roman"/>
        <family val="1"/>
        <charset val="204"/>
      </rPr>
      <t>-08,коб.,гнед.,трак.,Темп, Перевозский АПКЗ</t>
    </r>
  </si>
  <si>
    <r>
      <t xml:space="preserve">КИМ </t>
    </r>
    <r>
      <rPr>
        <sz val="11"/>
        <color theme="1"/>
        <rFont val="Times New Roman"/>
        <family val="1"/>
        <charset val="204"/>
      </rPr>
      <t>Камила, 2007</t>
    </r>
  </si>
  <si>
    <r>
      <t xml:space="preserve">АМОЗОВА </t>
    </r>
    <r>
      <rPr>
        <sz val="12"/>
        <color theme="1"/>
        <rFont val="Times New Roman"/>
        <family val="1"/>
        <charset val="204"/>
      </rPr>
      <t>Вероника, 2002</t>
    </r>
  </si>
  <si>
    <r>
      <t>ПРИМЕТА</t>
    </r>
    <r>
      <rPr>
        <sz val="12"/>
        <color theme="1"/>
        <rFont val="Times New Roman"/>
        <family val="1"/>
        <charset val="204"/>
      </rPr>
      <t>-07,сер.,коб.,трак.,Темп,Нижегородская обл.</t>
    </r>
  </si>
  <si>
    <r>
      <t xml:space="preserve">ФЕДОТОВА </t>
    </r>
    <r>
      <rPr>
        <sz val="12"/>
        <color theme="1"/>
        <rFont val="Times New Roman"/>
        <family val="1"/>
        <charset val="204"/>
      </rPr>
      <t>Дарья,2006</t>
    </r>
  </si>
  <si>
    <r>
      <t>ПОРТОС</t>
    </r>
    <r>
      <rPr>
        <sz val="12"/>
        <color theme="1"/>
        <rFont val="Times New Roman"/>
        <family val="1"/>
        <charset val="204"/>
      </rPr>
      <t>-08,мер.,сер.,великопол.,Корреро, Польша</t>
    </r>
  </si>
  <si>
    <r>
      <t>КАРАБИН-10,</t>
    </r>
    <r>
      <rPr>
        <sz val="12"/>
        <color theme="1"/>
        <rFont val="Times New Roman"/>
        <family val="1"/>
        <charset val="204"/>
      </rPr>
      <t>гн.,жер.,орл.рысист.</t>
    </r>
  </si>
  <si>
    <r>
      <t xml:space="preserve">ЦЫГАНОВА </t>
    </r>
    <r>
      <rPr>
        <sz val="12"/>
        <color theme="1"/>
        <rFont val="Times New Roman"/>
        <family val="1"/>
        <charset val="204"/>
      </rPr>
      <t>Кристина,2003</t>
    </r>
  </si>
  <si>
    <r>
      <t>АДЪЮТАНТ-15,</t>
    </r>
    <r>
      <rPr>
        <sz val="12"/>
        <color theme="1"/>
        <rFont val="Times New Roman"/>
        <family val="1"/>
        <charset val="204"/>
      </rPr>
      <t>гн.,жер.,англо-латв., Арансей,Медведевский ипподром</t>
    </r>
  </si>
  <si>
    <r>
      <t xml:space="preserve">ЛУКОЯНОВА </t>
    </r>
    <r>
      <rPr>
        <sz val="12"/>
        <color theme="1"/>
        <rFont val="Times New Roman"/>
        <family val="1"/>
        <charset val="204"/>
      </rPr>
      <t>Анна,2002</t>
    </r>
  </si>
  <si>
    <r>
      <t>ПРИЗКАЗКА-12,</t>
    </r>
    <r>
      <rPr>
        <sz val="12"/>
        <color theme="1"/>
        <rFont val="Times New Roman"/>
        <family val="1"/>
        <charset val="204"/>
      </rPr>
      <t>гн.,коб.,трак., Кардинал</t>
    </r>
  </si>
  <si>
    <r>
      <t>КАСАДОР</t>
    </r>
    <r>
      <rPr>
        <sz val="11"/>
        <color theme="1"/>
        <rFont val="Times New Roman"/>
        <family val="1"/>
        <charset val="204"/>
      </rPr>
      <t>-05,жер.,гнед.,голш.,Casado,Германия</t>
    </r>
  </si>
  <si>
    <r>
      <t>ДАРК ПОЙНТ</t>
    </r>
    <r>
      <rPr>
        <sz val="11"/>
        <color theme="1"/>
        <rFont val="Times New Roman"/>
        <family val="1"/>
        <charset val="204"/>
      </rPr>
      <t>-11,жер.,гнед.,полукр.,Домбай, Кировская к/з</t>
    </r>
  </si>
  <si>
    <r>
      <t xml:space="preserve">ЧЕРНОВ </t>
    </r>
    <r>
      <rPr>
        <sz val="12"/>
        <color theme="1"/>
        <rFont val="Times New Roman"/>
        <family val="1"/>
        <charset val="204"/>
      </rPr>
      <t>Олег,1987</t>
    </r>
  </si>
  <si>
    <r>
      <t>ДИАБЕЛЬ-15,</t>
    </r>
    <r>
      <rPr>
        <sz val="12"/>
        <color theme="1"/>
        <rFont val="Times New Roman"/>
        <family val="1"/>
        <charset val="204"/>
      </rPr>
      <t>т.гн.,коб.,ганн.,Дон Кихот,Самарск.обл.,Россия</t>
    </r>
  </si>
  <si>
    <r>
      <t>ДАРК ПОЙНТ</t>
    </r>
    <r>
      <rPr>
        <sz val="12"/>
        <color theme="1"/>
        <rFont val="Times New Roman"/>
        <family val="1"/>
        <charset val="204"/>
      </rPr>
      <t>-11,жер.,гнед.,полукр.,Домбай, Кировская к/з</t>
    </r>
  </si>
  <si>
    <t>ЧК "Bruns Horse"</t>
  </si>
  <si>
    <t>Новосельцева А.В.</t>
  </si>
  <si>
    <r>
      <t xml:space="preserve">ЗИМЕНКОВА </t>
    </r>
    <r>
      <rPr>
        <sz val="10"/>
        <color theme="1"/>
        <rFont val="Times New Roman"/>
        <family val="1"/>
        <charset val="204"/>
      </rPr>
      <t>Мария, 2005</t>
    </r>
  </si>
  <si>
    <r>
      <t>МАКБЕТ</t>
    </r>
    <r>
      <rPr>
        <sz val="10"/>
        <color theme="1"/>
        <rFont val="Times New Roman"/>
        <family val="1"/>
        <charset val="204"/>
      </rPr>
      <t>-06,мер.,бул.,РВП,Мускат, Ставропольский край</t>
    </r>
  </si>
  <si>
    <r>
      <t xml:space="preserve">БИЛОУС </t>
    </r>
    <r>
      <rPr>
        <sz val="10"/>
        <color theme="1"/>
        <rFont val="Times New Roman"/>
        <family val="1"/>
        <charset val="204"/>
      </rPr>
      <t>Яна, 2005</t>
    </r>
  </si>
  <si>
    <r>
      <t>ТОТИЛАС</t>
    </r>
    <r>
      <rPr>
        <sz val="10"/>
        <color theme="1"/>
        <rFont val="Times New Roman"/>
        <family val="1"/>
        <charset val="204"/>
      </rPr>
      <t>-10,мер.,гнед-пег.,спорт.помесь,Глобус, г. Пенза</t>
    </r>
  </si>
  <si>
    <r>
      <t xml:space="preserve">БАТАШЕВА </t>
    </r>
    <r>
      <rPr>
        <sz val="10"/>
        <color theme="1"/>
        <rFont val="Times New Roman"/>
        <family val="1"/>
        <charset val="204"/>
      </rPr>
      <t>Мария, 2005</t>
    </r>
  </si>
  <si>
    <r>
      <t xml:space="preserve">КАЛЕДИНА </t>
    </r>
    <r>
      <rPr>
        <sz val="10"/>
        <color theme="1"/>
        <rFont val="Times New Roman"/>
        <family val="1"/>
        <charset val="204"/>
      </rPr>
      <t>Дарья, 2004</t>
    </r>
  </si>
  <si>
    <r>
      <t xml:space="preserve">ОСОКИНА </t>
    </r>
    <r>
      <rPr>
        <sz val="10"/>
        <color theme="1"/>
        <rFont val="Times New Roman"/>
        <family val="1"/>
        <charset val="204"/>
      </rPr>
      <t>Александра, 2004</t>
    </r>
  </si>
  <si>
    <r>
      <t xml:space="preserve">ХАБИБУЛОВ </t>
    </r>
    <r>
      <rPr>
        <sz val="10"/>
        <color theme="1"/>
        <rFont val="Times New Roman"/>
        <family val="1"/>
        <charset val="204"/>
      </rPr>
      <t>Сергей, 2002</t>
    </r>
  </si>
  <si>
    <r>
      <t xml:space="preserve">ЗИМЕНКОВ </t>
    </r>
    <r>
      <rPr>
        <sz val="10"/>
        <color theme="1"/>
        <rFont val="Times New Roman"/>
        <family val="1"/>
        <charset val="204"/>
      </rPr>
      <t>Михаил, 2008</t>
    </r>
  </si>
  <si>
    <r>
      <t xml:space="preserve">ЗИМЕНКОВА </t>
    </r>
    <r>
      <rPr>
        <sz val="12"/>
        <color theme="1"/>
        <rFont val="Times New Roman"/>
        <family val="1"/>
        <charset val="204"/>
      </rPr>
      <t>Мария, 2005</t>
    </r>
  </si>
  <si>
    <r>
      <t>МАКБЕТ</t>
    </r>
    <r>
      <rPr>
        <sz val="12"/>
        <color theme="1"/>
        <rFont val="Times New Roman"/>
        <family val="1"/>
        <charset val="204"/>
      </rPr>
      <t>-06,мер.,бул.,РВП,Мускат, Ставропольский край</t>
    </r>
  </si>
  <si>
    <r>
      <t xml:space="preserve">БИЛОУС </t>
    </r>
    <r>
      <rPr>
        <sz val="12"/>
        <color theme="1"/>
        <rFont val="Times New Roman"/>
        <family val="1"/>
        <charset val="204"/>
      </rPr>
      <t>Яна, 2005</t>
    </r>
  </si>
  <si>
    <r>
      <t>ТОТИЛАС</t>
    </r>
    <r>
      <rPr>
        <sz val="12"/>
        <color theme="1"/>
        <rFont val="Times New Roman"/>
        <family val="1"/>
        <charset val="204"/>
      </rPr>
      <t>-10,мер.,гнед-пег.,спорт.помесь,Глобус, г. Пенза</t>
    </r>
  </si>
  <si>
    <r>
      <t xml:space="preserve">БАТАШЕВА </t>
    </r>
    <r>
      <rPr>
        <sz val="12"/>
        <color theme="1"/>
        <rFont val="Times New Roman"/>
        <family val="1"/>
        <charset val="204"/>
      </rPr>
      <t>Мария, 2005</t>
    </r>
  </si>
  <si>
    <r>
      <t xml:space="preserve">КАЛЕДИНА </t>
    </r>
    <r>
      <rPr>
        <sz val="12"/>
        <color theme="1"/>
        <rFont val="Times New Roman"/>
        <family val="1"/>
        <charset val="204"/>
      </rPr>
      <t>Дарья, 2004</t>
    </r>
  </si>
  <si>
    <r>
      <t xml:space="preserve">ОСОКИНА </t>
    </r>
    <r>
      <rPr>
        <sz val="12"/>
        <color theme="1"/>
        <rFont val="Times New Roman"/>
        <family val="1"/>
        <charset val="204"/>
      </rPr>
      <t>Александра, 2004</t>
    </r>
  </si>
  <si>
    <r>
      <t xml:space="preserve">ХАБИБУЛОВ </t>
    </r>
    <r>
      <rPr>
        <sz val="12"/>
        <color theme="1"/>
        <rFont val="Times New Roman"/>
        <family val="1"/>
        <charset val="204"/>
      </rPr>
      <t>Сергей, 2002</t>
    </r>
  </si>
  <si>
    <r>
      <t xml:space="preserve">ЗИМЕНКОВ </t>
    </r>
    <r>
      <rPr>
        <sz val="12"/>
        <color theme="1"/>
        <rFont val="Times New Roman"/>
        <family val="1"/>
        <charset val="204"/>
      </rPr>
      <t>Михаил, 2008</t>
    </r>
  </si>
  <si>
    <r>
      <t xml:space="preserve">МАСЛОВА </t>
    </r>
    <r>
      <rPr>
        <sz val="12"/>
        <color theme="1"/>
        <rFont val="Times New Roman"/>
        <family val="1"/>
        <charset val="204"/>
      </rPr>
      <t>Полина,2007</t>
    </r>
  </si>
  <si>
    <r>
      <t xml:space="preserve">РОДИНА </t>
    </r>
    <r>
      <rPr>
        <sz val="12"/>
        <color theme="1"/>
        <rFont val="Times New Roman"/>
        <family val="1"/>
        <charset val="204"/>
      </rPr>
      <t>Дарья,2007</t>
    </r>
  </si>
  <si>
    <t>Соколова О.(ВК, Нижегородская обл.)</t>
  </si>
  <si>
    <r>
      <t xml:space="preserve">ПЛОХОВА </t>
    </r>
    <r>
      <rPr>
        <sz val="12"/>
        <color theme="1"/>
        <rFont val="Times New Roman"/>
        <family val="1"/>
        <charset val="204"/>
      </rPr>
      <t>Дарья,2008</t>
    </r>
  </si>
  <si>
    <t>Маршрут №1 H-70 см  "В две фазы", ст.16.16.5.6, табл.В
Открытый класс</t>
  </si>
  <si>
    <t>НИЖЕГОРОДСКАЯ КОННАЯ ФИЕСТА</t>
  </si>
  <si>
    <t>Маршрут №1 H-80 см  "В две фазы", ст.16.16.5.6, табл.В
Мальчики/девочки</t>
  </si>
  <si>
    <t>Сумма ш.о.</t>
  </si>
  <si>
    <t>л</t>
  </si>
  <si>
    <r>
      <t xml:space="preserve">ШАРОВА </t>
    </r>
    <r>
      <rPr>
        <sz val="10"/>
        <color theme="1"/>
        <rFont val="Times New Roman"/>
        <family val="1"/>
        <charset val="204"/>
      </rPr>
      <t>Кристина</t>
    </r>
  </si>
  <si>
    <t>о</t>
  </si>
  <si>
    <t>Открытый класс</t>
  </si>
  <si>
    <t>Маршрут №2 H-90 см  "В две фазы", ст.16.16.5.6, табл.В
Любители</t>
  </si>
  <si>
    <r>
      <t xml:space="preserve">ФЕДОРИН </t>
    </r>
    <r>
      <rPr>
        <sz val="10"/>
        <color theme="1"/>
        <rFont val="Times New Roman"/>
        <family val="1"/>
        <charset val="204"/>
      </rPr>
      <t>Сергей, 1982</t>
    </r>
  </si>
  <si>
    <t>003582</t>
  </si>
  <si>
    <t>017170</t>
  </si>
  <si>
    <t>Зубарева А.</t>
  </si>
  <si>
    <t>Маршрут № 3 H-100 см "На чистоту и резвость", ст.9.8.2.1, табл. В
Открытый класс</t>
  </si>
  <si>
    <t>Вып.норм.</t>
  </si>
  <si>
    <r>
      <t xml:space="preserve">СЕДОВА </t>
    </r>
    <r>
      <rPr>
        <sz val="10"/>
        <color theme="1"/>
        <rFont val="Times New Roman"/>
        <family val="1"/>
        <charset val="204"/>
      </rPr>
      <t>Татьяна, 2002</t>
    </r>
  </si>
  <si>
    <t>057802</t>
  </si>
  <si>
    <r>
      <t>АЙХОРА</t>
    </r>
    <r>
      <rPr>
        <sz val="10"/>
        <color theme="1"/>
        <rFont val="Times New Roman"/>
        <family val="1"/>
        <charset val="204"/>
      </rPr>
      <t>-16,рыж.,трак.,Харлей, КФХ Простор</t>
    </r>
  </si>
  <si>
    <t>026592</t>
  </si>
  <si>
    <t>Федорин С.</t>
  </si>
  <si>
    <r>
      <t>ХОНДА</t>
    </r>
    <r>
      <rPr>
        <sz val="10"/>
        <color theme="1"/>
        <rFont val="Times New Roman"/>
        <family val="1"/>
        <charset val="204"/>
      </rPr>
      <t>-15,рыж.,трак.,Ангел,Россия</t>
    </r>
  </si>
  <si>
    <t>026157</t>
  </si>
  <si>
    <t>М-т 2,4</t>
  </si>
  <si>
    <r>
      <t xml:space="preserve">СЕДОВА </t>
    </r>
    <r>
      <rPr>
        <sz val="11"/>
        <color theme="1"/>
        <rFont val="Times New Roman"/>
        <family val="1"/>
        <charset val="204"/>
      </rPr>
      <t>Татьяна, 2002</t>
    </r>
  </si>
  <si>
    <r>
      <t>АЙХОРА</t>
    </r>
    <r>
      <rPr>
        <sz val="11"/>
        <color theme="1"/>
        <rFont val="Times New Roman"/>
        <family val="1"/>
        <charset val="204"/>
      </rPr>
      <t>-16,рыж.,трак.,Харлей, КФХ Простор</t>
    </r>
  </si>
  <si>
    <r>
      <t xml:space="preserve">СЕДОВА </t>
    </r>
    <r>
      <rPr>
        <sz val="12"/>
        <color theme="1"/>
        <rFont val="Times New Roman"/>
        <family val="1"/>
        <charset val="204"/>
      </rPr>
      <t>Татьяна, 2002</t>
    </r>
  </si>
  <si>
    <r>
      <t xml:space="preserve">ФЕДОРИН </t>
    </r>
    <r>
      <rPr>
        <sz val="11"/>
        <color theme="1"/>
        <rFont val="Times New Roman"/>
        <family val="1"/>
        <charset val="204"/>
      </rPr>
      <t>Сергей, 1982</t>
    </r>
  </si>
  <si>
    <r>
      <t xml:space="preserve">ФЕДОРИН </t>
    </r>
    <r>
      <rPr>
        <sz val="12"/>
        <color theme="1"/>
        <rFont val="Times New Roman"/>
        <family val="1"/>
        <charset val="204"/>
      </rPr>
      <t>Сергей, 1982</t>
    </r>
  </si>
  <si>
    <r>
      <t>ПРИМЕТА</t>
    </r>
    <r>
      <rPr>
        <sz val="11"/>
        <color theme="1"/>
        <rFont val="Times New Roman"/>
        <family val="1"/>
        <charset val="204"/>
      </rPr>
      <t>-07,сер.,коб.,трак., Темп,Нижегородская обл.</t>
    </r>
  </si>
  <si>
    <r>
      <t>КАСАДОР</t>
    </r>
    <r>
      <rPr>
        <sz val="11"/>
        <color theme="1"/>
        <rFont val="Times New Roman"/>
        <family val="1"/>
        <charset val="204"/>
      </rPr>
      <t>-05,жер.,гнед.,голш., Casado,Германия</t>
    </r>
  </si>
  <si>
    <t>Баллы</t>
  </si>
  <si>
    <t>097602</t>
  </si>
  <si>
    <t>090004</t>
  </si>
  <si>
    <t>010782</t>
  </si>
  <si>
    <r>
      <t>КЛАВА</t>
    </r>
    <r>
      <rPr>
        <sz val="11"/>
        <color theme="1"/>
        <rFont val="Times New Roman"/>
        <family val="1"/>
        <charset val="204"/>
      </rPr>
      <t>-</t>
    </r>
  </si>
  <si>
    <t>1 юн</t>
  </si>
  <si>
    <r>
      <t>АЙВОРИ</t>
    </r>
    <r>
      <rPr>
        <sz val="10"/>
        <color theme="1"/>
        <rFont val="Times New Roman"/>
        <family val="1"/>
        <charset val="204"/>
      </rPr>
      <t>-14,сер.,ганн.,Ангел Дождя,Россия</t>
    </r>
  </si>
  <si>
    <t>022085</t>
  </si>
  <si>
    <r>
      <t>АЙВОРИ</t>
    </r>
    <r>
      <rPr>
        <sz val="11"/>
        <color theme="1"/>
        <rFont val="Times New Roman"/>
        <family val="1"/>
        <charset val="204"/>
      </rPr>
      <t>-14,сер.,ганн.,Ангел Дождя,Россия</t>
    </r>
  </si>
  <si>
    <t>17 августа 2021г</t>
  </si>
  <si>
    <t>Время</t>
  </si>
  <si>
    <t>Маршрут № 4 H-110 см "На максимум баллов с Джокером", табл. А
Открытый класс</t>
  </si>
  <si>
    <t>ВЕЙДЕСАЙ ЧЕНС</t>
  </si>
  <si>
    <t>Всадники на лошадях до 150 см в холке</t>
  </si>
  <si>
    <r>
      <t xml:space="preserve">КИРСАНОВА </t>
    </r>
    <r>
      <rPr>
        <sz val="10"/>
        <rFont val="Times New Roman"/>
        <family val="1"/>
        <charset val="204"/>
      </rPr>
      <t>Александра, 2012</t>
    </r>
  </si>
  <si>
    <t>Маршрут № 7 H-110 см "На чистоту и резвость", ст.9.8.2.1. табл. А
Открытый класс</t>
  </si>
  <si>
    <r>
      <t xml:space="preserve">БАРСЕГЯН </t>
    </r>
    <r>
      <rPr>
        <sz val="12"/>
        <color theme="1"/>
        <rFont val="Times New Roman"/>
        <family val="1"/>
        <charset val="204"/>
      </rPr>
      <t>Карина,2004</t>
    </r>
  </si>
  <si>
    <r>
      <t>КАПИТАН ДЖЕК-</t>
    </r>
    <r>
      <rPr>
        <sz val="12"/>
        <color theme="1"/>
        <rFont val="Times New Roman"/>
        <family val="1"/>
        <charset val="204"/>
      </rPr>
      <t>07,мер.,гнед.,голл.тепл., Крауфорд,Нидерланды</t>
    </r>
  </si>
  <si>
    <r>
      <t xml:space="preserve">ЧЕРНОВ </t>
    </r>
    <r>
      <rPr>
        <sz val="14"/>
        <color theme="1"/>
        <rFont val="Times New Roman"/>
        <family val="1"/>
        <charset val="204"/>
      </rPr>
      <t>Олег,1987</t>
    </r>
  </si>
  <si>
    <r>
      <t xml:space="preserve">ЦЫГАНОВА </t>
    </r>
    <r>
      <rPr>
        <sz val="14"/>
        <color theme="1"/>
        <rFont val="Times New Roman"/>
        <family val="1"/>
        <charset val="204"/>
      </rPr>
      <t>Кристина,2003</t>
    </r>
  </si>
  <si>
    <r>
      <t>АДЪЮТАНТ-15,</t>
    </r>
    <r>
      <rPr>
        <sz val="14"/>
        <color theme="1"/>
        <rFont val="Times New Roman"/>
        <family val="1"/>
        <charset val="204"/>
      </rPr>
      <t>гн.,жер.,англо-латв., Арансей,Медведевский ипподром</t>
    </r>
  </si>
  <si>
    <r>
      <t xml:space="preserve">БОРИСОВА </t>
    </r>
    <r>
      <rPr>
        <sz val="14"/>
        <color theme="1"/>
        <rFont val="Times New Roman"/>
        <family val="1"/>
        <charset val="204"/>
      </rPr>
      <t>Татьяна,2005</t>
    </r>
  </si>
  <si>
    <r>
      <t>КАРАБИН-10,</t>
    </r>
    <r>
      <rPr>
        <sz val="14"/>
        <color theme="1"/>
        <rFont val="Times New Roman"/>
        <family val="1"/>
        <charset val="204"/>
      </rPr>
      <t>гн.,жер.,орл.рысист.</t>
    </r>
  </si>
  <si>
    <r>
      <t xml:space="preserve">ФЕДОРИН </t>
    </r>
    <r>
      <rPr>
        <sz val="14"/>
        <color theme="1"/>
        <rFont val="Times New Roman"/>
        <family val="1"/>
        <charset val="204"/>
      </rPr>
      <t>Сергей, 1982</t>
    </r>
  </si>
  <si>
    <r>
      <t xml:space="preserve">БОГАТОВА </t>
    </r>
    <r>
      <rPr>
        <sz val="12"/>
        <color theme="1"/>
        <rFont val="Times New Roman"/>
        <family val="1"/>
        <charset val="204"/>
      </rPr>
      <t xml:space="preserve">Светлана, </t>
    </r>
  </si>
  <si>
    <t>Перепрыжка</t>
  </si>
  <si>
    <r>
      <t>A.P. STARLET PHENIX</t>
    </r>
    <r>
      <rPr>
        <sz val="10"/>
        <rFont val="Times New Roman"/>
        <family val="1"/>
        <charset val="204"/>
      </rPr>
      <t>-15</t>
    </r>
  </si>
  <si>
    <t>Кузнецова Т.</t>
  </si>
  <si>
    <r>
      <t xml:space="preserve">ПАРАМОНОВА </t>
    </r>
    <r>
      <rPr>
        <sz val="10"/>
        <color theme="1"/>
        <rFont val="Times New Roman"/>
        <family val="1"/>
        <charset val="204"/>
      </rPr>
      <t>Софья, 2012</t>
    </r>
  </si>
  <si>
    <t>РОДЖЕР</t>
  </si>
  <si>
    <r>
      <t xml:space="preserve">КЛЕПЦОВА </t>
    </r>
    <r>
      <rPr>
        <sz val="10"/>
        <color theme="1"/>
        <rFont val="Times New Roman"/>
        <family val="1"/>
        <charset val="204"/>
      </rPr>
      <t>Дарья, 2012</t>
    </r>
  </si>
  <si>
    <t>LLANIDAN FLESH JACK</t>
  </si>
  <si>
    <t>MONTESQEUE BY VERONA</t>
  </si>
  <si>
    <t>A.P. STARLET PHENIX-15</t>
  </si>
  <si>
    <r>
      <t xml:space="preserve">ЗЕЛЕНОВА </t>
    </r>
    <r>
      <rPr>
        <sz val="10"/>
        <color theme="1"/>
        <rFont val="Times New Roman"/>
        <family val="1"/>
        <charset val="204"/>
      </rPr>
      <t>Ирина, 2010</t>
    </r>
  </si>
  <si>
    <r>
      <rPr>
        <b/>
        <sz val="10"/>
        <color theme="1"/>
        <rFont val="Times New Roman"/>
        <family val="1"/>
        <charset val="204"/>
      </rPr>
      <t>ПОЛЯКОВА</t>
    </r>
    <r>
      <rPr>
        <sz val="10"/>
        <color theme="1"/>
        <rFont val="Times New Roman"/>
        <family val="1"/>
        <charset val="204"/>
      </rPr>
      <t xml:space="preserve"> Софья, 2010</t>
    </r>
  </si>
  <si>
    <r>
      <rPr>
        <b/>
        <sz val="10"/>
        <color theme="1"/>
        <rFont val="Times New Roman"/>
        <family val="1"/>
        <charset val="204"/>
      </rPr>
      <t xml:space="preserve">ТРОФИМОВА </t>
    </r>
    <r>
      <rPr>
        <sz val="10"/>
        <color theme="1"/>
        <rFont val="Times New Roman"/>
        <family val="1"/>
        <charset val="204"/>
      </rPr>
      <t>Виктория, 2009</t>
    </r>
  </si>
  <si>
    <t>БУКЛЕТ</t>
  </si>
  <si>
    <t>HOREB FLYING COMET</t>
  </si>
  <si>
    <r>
      <t xml:space="preserve">СЕМЕНОВА </t>
    </r>
    <r>
      <rPr>
        <sz val="10"/>
        <color theme="1"/>
        <rFont val="Times New Roman"/>
        <family val="1"/>
        <charset val="204"/>
      </rPr>
      <t>Вероника, 2007</t>
    </r>
  </si>
  <si>
    <r>
      <t xml:space="preserve">ХАРИНА </t>
    </r>
    <r>
      <rPr>
        <sz val="10"/>
        <color theme="1"/>
        <rFont val="Times New Roman"/>
        <family val="1"/>
        <charset val="204"/>
      </rPr>
      <t>Арина, 2006</t>
    </r>
  </si>
  <si>
    <r>
      <t xml:space="preserve">ПОЛЯКОВА </t>
    </r>
    <r>
      <rPr>
        <sz val="10"/>
        <color theme="1"/>
        <rFont val="Times New Roman"/>
        <family val="1"/>
        <charset val="204"/>
      </rPr>
      <t>Софья, 2010</t>
    </r>
  </si>
  <si>
    <r>
      <t xml:space="preserve">ОЕВА </t>
    </r>
    <r>
      <rPr>
        <sz val="10"/>
        <color theme="1"/>
        <rFont val="Times New Roman"/>
        <family val="1"/>
        <charset val="204"/>
      </rPr>
      <t>Диана, 2009</t>
    </r>
  </si>
  <si>
    <r>
      <t>АЙВОРИ</t>
    </r>
    <r>
      <rPr>
        <sz val="12"/>
        <color theme="1"/>
        <rFont val="Times New Roman"/>
        <family val="1"/>
        <charset val="204"/>
      </rPr>
      <t>-14,коб.,сер.,ганн.,Ангел Дождя,Россия</t>
    </r>
  </si>
  <si>
    <r>
      <t>АЙХОРА</t>
    </r>
    <r>
      <rPr>
        <sz val="12"/>
        <color theme="1"/>
        <rFont val="Times New Roman"/>
        <family val="1"/>
        <charset val="204"/>
      </rPr>
      <t>-16,коб.,рыж.,трак.,Харлей, КФХ Простор</t>
    </r>
  </si>
  <si>
    <t>ОП 1 Б</t>
  </si>
  <si>
    <t>ОП 2 А</t>
  </si>
  <si>
    <t>ППДА</t>
  </si>
  <si>
    <r>
      <t xml:space="preserve">КОРОБОВА </t>
    </r>
    <r>
      <rPr>
        <sz val="10"/>
        <color theme="1"/>
        <rFont val="Times New Roman"/>
        <family val="1"/>
        <charset val="204"/>
      </rPr>
      <t>Мария, 2010</t>
    </r>
  </si>
  <si>
    <r>
      <t xml:space="preserve">АЛЕКСАНДРОВА </t>
    </r>
    <r>
      <rPr>
        <sz val="10"/>
        <color theme="1"/>
        <rFont val="Times New Roman"/>
        <family val="1"/>
        <charset val="204"/>
      </rPr>
      <t xml:space="preserve">Арина, </t>
    </r>
  </si>
  <si>
    <r>
      <rPr>
        <b/>
        <sz val="10"/>
        <color theme="1"/>
        <rFont val="Times New Roman"/>
        <family val="1"/>
        <charset val="204"/>
      </rPr>
      <t xml:space="preserve">БУДАНОВА </t>
    </r>
    <r>
      <rPr>
        <sz val="10"/>
        <color theme="1"/>
        <rFont val="Times New Roman"/>
        <family val="1"/>
        <charset val="204"/>
      </rPr>
      <t>Вера</t>
    </r>
  </si>
  <si>
    <t>CASPER L</t>
  </si>
  <si>
    <t>ПРИНЦЕССА</t>
  </si>
  <si>
    <t>ГОЛДЕН БОЙ</t>
  </si>
  <si>
    <t>067099</t>
  </si>
  <si>
    <t>кмс</t>
  </si>
  <si>
    <t>014630</t>
  </si>
  <si>
    <t>Соколова О.</t>
  </si>
  <si>
    <t>013168</t>
  </si>
  <si>
    <t>Рябинин В.П.</t>
  </si>
  <si>
    <t>Группа В</t>
  </si>
  <si>
    <t>Группа В (МП,ПДД)</t>
  </si>
  <si>
    <t>076998</t>
  </si>
  <si>
    <t>012431</t>
  </si>
  <si>
    <t>Москаленко М.</t>
  </si>
  <si>
    <t>Шандак Н.</t>
  </si>
  <si>
    <t>группа В</t>
  </si>
  <si>
    <t>010020</t>
  </si>
  <si>
    <t>СШОР по СП И КС</t>
  </si>
  <si>
    <t>Ирсецкая Е.</t>
  </si>
  <si>
    <t>014628</t>
  </si>
  <si>
    <t>Панков В.</t>
  </si>
  <si>
    <t>Группав В (КЮР,ПДД)</t>
  </si>
  <si>
    <r>
      <t xml:space="preserve">ЗОЛОТНИЦЫНА </t>
    </r>
    <r>
      <rPr>
        <sz val="11"/>
        <rFont val="Times New Roman"/>
        <family val="1"/>
        <charset val="204"/>
      </rPr>
      <t>Татьяна</t>
    </r>
  </si>
  <si>
    <t>011805</t>
  </si>
  <si>
    <t>юноши</t>
  </si>
  <si>
    <t>013181</t>
  </si>
  <si>
    <t>019607</t>
  </si>
  <si>
    <t>Рябкова Т.</t>
  </si>
  <si>
    <t>дети ппа</t>
  </si>
  <si>
    <t>дети</t>
  </si>
  <si>
    <t>013071</t>
  </si>
  <si>
    <t>Филиппова И.</t>
  </si>
  <si>
    <t>Соколова Е.</t>
  </si>
  <si>
    <t>002776</t>
  </si>
  <si>
    <t>024423</t>
  </si>
  <si>
    <t>Беглякова А.</t>
  </si>
  <si>
    <t>ппюобщ</t>
  </si>
  <si>
    <t>072901</t>
  </si>
  <si>
    <t>021901</t>
  </si>
  <si>
    <t>СШОР пи СП и КС</t>
  </si>
  <si>
    <t>юниоры</t>
  </si>
  <si>
    <t>081800</t>
  </si>
  <si>
    <t>006541</t>
  </si>
  <si>
    <t>030305</t>
  </si>
  <si>
    <t>022251</t>
  </si>
  <si>
    <t>Марков С.В.</t>
  </si>
  <si>
    <t>006804</t>
  </si>
  <si>
    <t>003724</t>
  </si>
  <si>
    <t>Коробов П.</t>
  </si>
  <si>
    <t>017705</t>
  </si>
  <si>
    <t>085004</t>
  </si>
  <si>
    <t>083905</t>
  </si>
  <si>
    <t>013637</t>
  </si>
  <si>
    <t>059498</t>
  </si>
  <si>
    <t>024952</t>
  </si>
  <si>
    <t>Дедикова Е.</t>
  </si>
  <si>
    <t>дети (откр.класс)</t>
  </si>
  <si>
    <r>
      <rPr>
        <b/>
        <sz val="10"/>
        <color theme="1"/>
        <rFont val="Times New Roman"/>
        <family val="1"/>
        <charset val="204"/>
      </rPr>
      <t>КАЛЬПАР ДЕ ТРЕБОКСС</t>
    </r>
    <r>
      <rPr>
        <sz val="10"/>
        <color theme="1"/>
        <rFont val="Times New Roman"/>
        <family val="1"/>
        <charset val="204"/>
      </rPr>
      <t>-15,мер.,гнед.,англ-еврн.студбук,Балпар Де Требокс Зет,Нидерланды</t>
    </r>
  </si>
  <si>
    <t>047404</t>
  </si>
  <si>
    <t>012744</t>
  </si>
  <si>
    <t>Решетникова А.</t>
  </si>
  <si>
    <t>Соколова Е.
Соколова О.</t>
  </si>
  <si>
    <t>083906</t>
  </si>
  <si>
    <t>013178</t>
  </si>
  <si>
    <r>
      <t xml:space="preserve">БУЛГАКОВ </t>
    </r>
    <r>
      <rPr>
        <sz val="14"/>
        <color theme="1"/>
        <rFont val="Times New Roman"/>
        <family val="1"/>
        <charset val="204"/>
      </rPr>
      <t>Андрей,1983</t>
    </r>
  </si>
  <si>
    <r>
      <t>ПАПРИКА-08,</t>
    </r>
    <r>
      <rPr>
        <sz val="14"/>
        <color theme="1"/>
        <rFont val="Times New Roman"/>
        <family val="1"/>
        <charset val="204"/>
      </rPr>
      <t>сол.,коб.,трак., Пифагор</t>
    </r>
  </si>
  <si>
    <r>
      <t xml:space="preserve">СЕДЫХ </t>
    </r>
    <r>
      <rPr>
        <sz val="14"/>
        <color theme="1"/>
        <rFont val="Times New Roman"/>
        <family val="1"/>
        <charset val="204"/>
      </rPr>
      <t>Софья,2003</t>
    </r>
  </si>
  <si>
    <r>
      <t>ОФЕЛИЯ-13,</t>
    </r>
    <r>
      <rPr>
        <sz val="14"/>
        <color theme="1"/>
        <rFont val="Times New Roman"/>
        <family val="1"/>
        <charset val="204"/>
      </rPr>
      <t>сер.,коб.,полукр.,Матч, г.Дзержинск,Нижег.обл.</t>
    </r>
  </si>
  <si>
    <r>
      <t xml:space="preserve">КОБЕЛЯЦКАЯ </t>
    </r>
    <r>
      <rPr>
        <sz val="14"/>
        <color theme="1"/>
        <rFont val="Times New Roman"/>
        <family val="1"/>
        <charset val="204"/>
      </rPr>
      <t>Ольга,1989</t>
    </r>
  </si>
  <si>
    <r>
      <t>ЭКИПАЖ</t>
    </r>
    <r>
      <rPr>
        <sz val="14"/>
        <color theme="1"/>
        <rFont val="Times New Roman"/>
        <family val="1"/>
        <charset val="204"/>
      </rPr>
      <t>-07,мер.,тем-гнед.,УВП,Кварц,Украина</t>
    </r>
  </si>
  <si>
    <r>
      <t xml:space="preserve">ВОРОТНИКОВА </t>
    </r>
    <r>
      <rPr>
        <sz val="14"/>
        <color theme="1"/>
        <rFont val="Times New Roman"/>
        <family val="1"/>
        <charset val="204"/>
      </rPr>
      <t>Мария,2001</t>
    </r>
  </si>
  <si>
    <r>
      <t>РЕКОРД-</t>
    </r>
    <r>
      <rPr>
        <sz val="14"/>
        <color theme="1"/>
        <rFont val="Times New Roman"/>
        <family val="1"/>
        <charset val="204"/>
      </rPr>
      <t>12,мер.,вор.,полукр.,Ротор,Брянская обл.</t>
    </r>
  </si>
  <si>
    <r>
      <t xml:space="preserve">МАЗАНОВА </t>
    </r>
    <r>
      <rPr>
        <sz val="14"/>
        <color theme="1"/>
        <rFont val="Times New Roman"/>
        <family val="1"/>
        <charset val="204"/>
      </rPr>
      <t>Богдана,2002</t>
    </r>
  </si>
  <si>
    <r>
      <t>НАРЦИСС-02,</t>
    </r>
    <r>
      <rPr>
        <sz val="14"/>
        <color theme="1"/>
        <rFont val="Times New Roman"/>
        <family val="1"/>
        <charset val="204"/>
      </rPr>
      <t>рыж.,мер.,рус.рысак, Серапис,Нижег.обл.</t>
    </r>
  </si>
  <si>
    <r>
      <t xml:space="preserve">СЕРОВА </t>
    </r>
    <r>
      <rPr>
        <sz val="14"/>
        <color theme="1"/>
        <rFont val="Times New Roman"/>
        <family val="1"/>
        <charset val="204"/>
      </rPr>
      <t>Ксения,1997</t>
    </r>
  </si>
  <si>
    <r>
      <t>ДУНАЙ-10,</t>
    </r>
    <r>
      <rPr>
        <sz val="14"/>
        <rFont val="Times New Roman"/>
        <family val="1"/>
        <charset val="204"/>
      </rPr>
      <t>рыж.,мер.,терск., Бивуак,КФХ "Серая лошадь"</t>
    </r>
  </si>
  <si>
    <r>
      <t xml:space="preserve">ИЗОСИМОВА </t>
    </r>
    <r>
      <rPr>
        <sz val="14"/>
        <color theme="1"/>
        <rFont val="Times New Roman"/>
        <family val="1"/>
        <charset val="204"/>
      </rPr>
      <t>Анна,2003</t>
    </r>
  </si>
  <si>
    <r>
      <t xml:space="preserve">ЩУКИНА </t>
    </r>
    <r>
      <rPr>
        <sz val="14"/>
        <color theme="1"/>
        <rFont val="Times New Roman"/>
        <family val="1"/>
        <charset val="204"/>
      </rPr>
      <t>Валерия,2000</t>
    </r>
  </si>
  <si>
    <r>
      <t>КАЛЬПАР ДЕ ТРЕБОКСС</t>
    </r>
    <r>
      <rPr>
        <sz val="14"/>
        <color theme="1"/>
        <rFont val="Times New Roman"/>
        <family val="1"/>
        <charset val="204"/>
      </rPr>
      <t>-15,мер.,гнед.,англ-еврн.студбук,Балпар Де Требокс Зет,Нидерланды</t>
    </r>
  </si>
  <si>
    <r>
      <t xml:space="preserve">ШЕРОВА </t>
    </r>
    <r>
      <rPr>
        <sz val="14"/>
        <color theme="1"/>
        <rFont val="Times New Roman"/>
        <family val="1"/>
        <charset val="204"/>
      </rPr>
      <t>Сафина,2007</t>
    </r>
  </si>
  <si>
    <r>
      <t>БАГЕТ-12,</t>
    </r>
    <r>
      <rPr>
        <sz val="14"/>
        <color theme="1"/>
        <rFont val="Times New Roman"/>
        <family val="1"/>
        <charset val="204"/>
      </rPr>
      <t>рыж.,мер.,полукр., Гвалеор</t>
    </r>
  </si>
  <si>
    <r>
      <t xml:space="preserve">МОРЕВА </t>
    </r>
    <r>
      <rPr>
        <sz val="14"/>
        <color theme="1"/>
        <rFont val="Times New Roman"/>
        <family val="1"/>
        <charset val="204"/>
      </rPr>
      <t>Анна,2002</t>
    </r>
  </si>
  <si>
    <r>
      <t>АМУЛЕТ-09,</t>
    </r>
    <r>
      <rPr>
        <sz val="14"/>
        <color theme="1"/>
        <rFont val="Times New Roman"/>
        <family val="1"/>
        <charset val="204"/>
      </rPr>
      <t>гн.,  ганн.,Ангел,ООО "Элитхоз"</t>
    </r>
  </si>
  <si>
    <r>
      <t>ЛИЗЕНХОФ-11,</t>
    </r>
    <r>
      <rPr>
        <sz val="14"/>
        <color theme="1"/>
        <rFont val="Times New Roman"/>
        <family val="1"/>
        <charset val="204"/>
      </rPr>
      <t>вор.,мер.,трак., Лафайетт,Курск.обл.,Россия</t>
    </r>
  </si>
  <si>
    <r>
      <t>АЙВОРИ</t>
    </r>
    <r>
      <rPr>
        <sz val="14"/>
        <color theme="1"/>
        <rFont val="Times New Roman"/>
        <family val="1"/>
        <charset val="204"/>
      </rPr>
      <t>-14,коб.,сер.,ганн.,Ангел Дождя,Россия</t>
    </r>
  </si>
  <si>
    <t>068496</t>
  </si>
  <si>
    <t>023434</t>
  </si>
  <si>
    <t>дети (откр.класс КЮР)</t>
  </si>
  <si>
    <t>юноши пп</t>
  </si>
  <si>
    <t>юноши КЮР</t>
  </si>
  <si>
    <t>Маршрут №6 H-100 см "Классический с перепрыжкой" ст.9.8.2.2, 13.1.3., табл. А
Любители</t>
  </si>
  <si>
    <r>
      <t>КЛАЙБЕРРИ</t>
    </r>
    <r>
      <rPr>
        <sz val="14"/>
        <color theme="1"/>
        <rFont val="Times New Roman"/>
        <family val="1"/>
        <charset val="204"/>
      </rPr>
      <t>-13,мер.,сер.,полукр.,Поперфилд,Россия</t>
    </r>
  </si>
  <si>
    <r>
      <t>КЛАЙБЕРРИ</t>
    </r>
    <r>
      <rPr>
        <sz val="10"/>
        <color theme="1"/>
        <rFont val="Times New Roman"/>
        <family val="1"/>
        <charset val="204"/>
      </rPr>
      <t>-13,мер.,сер.,полукр.,Поперфилд,Россия</t>
    </r>
  </si>
  <si>
    <r>
      <t>КЛАЙБЕРРИ</t>
    </r>
    <r>
      <rPr>
        <sz val="10"/>
        <color theme="1"/>
        <rFont val="Times New Roman"/>
        <family val="1"/>
        <charset val="204"/>
      </rPr>
      <t>-13,сер.,полукр.,Поперфилд,Россия</t>
    </r>
  </si>
  <si>
    <t>025489</t>
  </si>
  <si>
    <t>020718</t>
  </si>
  <si>
    <t>Шрейдер С.</t>
  </si>
  <si>
    <t>Лямина Л.</t>
  </si>
  <si>
    <t>КФХ "Три Грации"</t>
  </si>
  <si>
    <r>
      <t xml:space="preserve">РЕШЕТНИКОВА </t>
    </r>
    <r>
      <rPr>
        <sz val="11"/>
        <color theme="1"/>
        <rFont val="Times New Roman"/>
        <family val="1"/>
        <charset val="204"/>
      </rPr>
      <t>Анастасия, 2004</t>
    </r>
  </si>
  <si>
    <r>
      <t>ГАЛИРАД-</t>
    </r>
    <r>
      <rPr>
        <sz val="11"/>
        <color theme="1"/>
        <rFont val="Times New Roman"/>
        <family val="1"/>
        <charset val="204"/>
      </rPr>
      <t>07,мер.,гнед.,полукр.,Гриффель 2, КФХ "Гея"</t>
    </r>
  </si>
  <si>
    <r>
      <t xml:space="preserve">ЗАХАРОВА </t>
    </r>
    <r>
      <rPr>
        <sz val="11"/>
        <color theme="1"/>
        <rFont val="Times New Roman"/>
        <family val="1"/>
        <charset val="204"/>
      </rPr>
      <t>Светлана, 1989</t>
    </r>
  </si>
  <si>
    <r>
      <t>ПРОТАЛИНКА</t>
    </r>
    <r>
      <rPr>
        <sz val="11"/>
        <color theme="1"/>
        <rFont val="Times New Roman"/>
        <family val="1"/>
        <charset val="204"/>
      </rPr>
      <t>-10,коб.,гнед.,полукр.,Орден,КФХ "Трошино"</t>
    </r>
  </si>
  <si>
    <r>
      <rPr>
        <b/>
        <sz val="11"/>
        <color theme="1"/>
        <rFont val="Times New Roman"/>
        <family val="1"/>
        <charset val="204"/>
      </rPr>
      <t xml:space="preserve">БУДАНОВА </t>
    </r>
    <r>
      <rPr>
        <sz val="11"/>
        <color theme="1"/>
        <rFont val="Times New Roman"/>
        <family val="1"/>
        <charset val="204"/>
      </rPr>
      <t>Вера, 2008</t>
    </r>
  </si>
  <si>
    <r>
      <t xml:space="preserve">БЕЛОГЛАЗОВА </t>
    </r>
    <r>
      <rPr>
        <sz val="11"/>
        <color theme="1"/>
        <rFont val="Times New Roman"/>
        <family val="1"/>
        <charset val="204"/>
      </rPr>
      <t>Лида, 2008</t>
    </r>
  </si>
  <si>
    <r>
      <t>ДЕНВЕР</t>
    </r>
    <r>
      <rPr>
        <sz val="11"/>
        <color theme="1"/>
        <rFont val="Times New Roman"/>
        <family val="1"/>
        <charset val="204"/>
      </rPr>
      <t>-09</t>
    </r>
  </si>
  <si>
    <r>
      <t xml:space="preserve">ПАНКОВ </t>
    </r>
    <r>
      <rPr>
        <sz val="11"/>
        <rFont val="Times New Roman"/>
        <family val="1"/>
        <charset val="204"/>
      </rPr>
      <t>Владимир, 1999</t>
    </r>
  </si>
  <si>
    <r>
      <t>ЭЛЬБРУС-</t>
    </r>
    <r>
      <rPr>
        <sz val="11"/>
        <rFont val="Times New Roman"/>
        <family val="1"/>
        <charset val="204"/>
      </rPr>
      <t>09,карак.,мер.,УВП,Бридж, Харьковский к/з, Украина</t>
    </r>
  </si>
  <si>
    <r>
      <t>ОКСФОРД</t>
    </r>
    <r>
      <rPr>
        <sz val="11"/>
        <color theme="1"/>
        <rFont val="Times New Roman"/>
        <family val="1"/>
        <charset val="204"/>
      </rPr>
      <t>-07,мер.,сер.,УВП,Образец, Украина</t>
    </r>
  </si>
  <si>
    <r>
      <t>ИНКРУСТАЦИЯ ДИАМАНТ-</t>
    </r>
    <r>
      <rPr>
        <sz val="11"/>
        <rFont val="Times New Roman"/>
        <family val="1"/>
        <charset val="204"/>
      </rPr>
      <t>11,гнед.,коб., УВП,Сандрос Диамант,Украина</t>
    </r>
  </si>
  <si>
    <r>
      <t xml:space="preserve">МОСКАЛЕНКО </t>
    </r>
    <r>
      <rPr>
        <sz val="11"/>
        <rFont val="Times New Roman"/>
        <family val="1"/>
        <charset val="204"/>
      </rPr>
      <t>Мария, 1998</t>
    </r>
  </si>
  <si>
    <r>
      <t>ВЕЛЬТАФ</t>
    </r>
    <r>
      <rPr>
        <sz val="11"/>
        <rFont val="Times New Roman"/>
        <family val="1"/>
        <charset val="204"/>
      </rPr>
      <t>-06,мер.,тем-гнед.,ганн.</t>
    </r>
  </si>
  <si>
    <r>
      <t>ГИБРАЛТАР</t>
    </r>
    <r>
      <rPr>
        <sz val="11"/>
        <rFont val="Times New Roman"/>
        <family val="1"/>
        <charset val="204"/>
      </rPr>
      <t>-07,мер.,гнед.,орл.,Беркут, Московский к/з</t>
    </r>
  </si>
  <si>
    <r>
      <t xml:space="preserve">КОЛОКОЛЬНИКОВА </t>
    </r>
    <r>
      <rPr>
        <sz val="11"/>
        <color theme="1"/>
        <rFont val="Times New Roman"/>
        <family val="1"/>
        <charset val="204"/>
      </rPr>
      <t>Оксана, 2001</t>
    </r>
  </si>
  <si>
    <r>
      <t>КАИР</t>
    </r>
    <r>
      <rPr>
        <sz val="11"/>
        <rFont val="Times New Roman"/>
        <family val="1"/>
        <charset val="204"/>
      </rPr>
      <t>-12,мер.,гнед.,полукр.,Кипр,КФХ"Простор"</t>
    </r>
  </si>
  <si>
    <r>
      <t xml:space="preserve">АДАМЧИК </t>
    </r>
    <r>
      <rPr>
        <sz val="11"/>
        <rFont val="Times New Roman"/>
        <family val="1"/>
        <charset val="204"/>
      </rPr>
      <t>Юлия, 2000</t>
    </r>
  </si>
  <si>
    <r>
      <t>СОФИСТ</t>
    </r>
    <r>
      <rPr>
        <sz val="11"/>
        <rFont val="Times New Roman"/>
        <family val="1"/>
        <charset val="204"/>
      </rPr>
      <t>-06,жер.,гнед.,ганн,Икар, КФХ"Простор"</t>
    </r>
  </si>
  <si>
    <r>
      <t xml:space="preserve">ПОДНЕБЕСНОВА </t>
    </r>
    <r>
      <rPr>
        <sz val="11"/>
        <rFont val="Times New Roman"/>
        <family val="1"/>
        <charset val="204"/>
      </rPr>
      <t>Василиса, 2005</t>
    </r>
  </si>
  <si>
    <r>
      <t>ПИЛОТ-</t>
    </r>
    <r>
      <rPr>
        <sz val="11"/>
        <rFont val="Times New Roman"/>
        <family val="1"/>
        <charset val="204"/>
      </rPr>
      <t>09,т.гнед.,мер, УВП,Образец, Харьковский к/з Украина</t>
    </r>
  </si>
  <si>
    <r>
      <t>ЛЯ-НЕЖ</t>
    </r>
    <r>
      <rPr>
        <sz val="11"/>
        <rFont val="Times New Roman"/>
        <family val="1"/>
        <charset val="204"/>
      </rPr>
      <t>-03,мер.,свет-сол.,ахалт.пом., Паджарлы,Украина</t>
    </r>
  </si>
  <si>
    <r>
      <t xml:space="preserve">МАРКОВА </t>
    </r>
    <r>
      <rPr>
        <sz val="11"/>
        <rFont val="Times New Roman"/>
        <family val="1"/>
        <charset val="204"/>
      </rPr>
      <t>Виктория, 2005</t>
    </r>
  </si>
  <si>
    <r>
      <t>МАЛИБУ</t>
    </r>
    <r>
      <rPr>
        <sz val="11"/>
        <rFont val="Times New Roman"/>
        <family val="1"/>
        <charset val="204"/>
      </rPr>
      <t>-09,жер.,гнед.,полукр.,Бгор,Россия</t>
    </r>
  </si>
  <si>
    <r>
      <t xml:space="preserve">ГОРНУШЕНКОВА </t>
    </r>
    <r>
      <rPr>
        <sz val="11"/>
        <rFont val="Times New Roman"/>
        <family val="1"/>
        <charset val="204"/>
      </rPr>
      <t>Диана, 2004</t>
    </r>
  </si>
  <si>
    <r>
      <rPr>
        <b/>
        <sz val="11"/>
        <rFont val="Times New Roman"/>
        <family val="1"/>
        <charset val="204"/>
      </rPr>
      <t>РОМ БОЙ</t>
    </r>
    <r>
      <rPr>
        <sz val="11"/>
        <rFont val="Times New Roman"/>
        <family val="1"/>
        <charset val="204"/>
      </rPr>
      <t>-05,мер.,рыж.,буд.,Росчерк, Ростовская обл.</t>
    </r>
  </si>
  <si>
    <r>
      <t xml:space="preserve">МИШИНА </t>
    </r>
    <r>
      <rPr>
        <sz val="11"/>
        <rFont val="Times New Roman"/>
        <family val="1"/>
        <charset val="204"/>
      </rPr>
      <t>Полина, 2005</t>
    </r>
  </si>
  <si>
    <r>
      <t xml:space="preserve">КОМЯГИНА </t>
    </r>
    <r>
      <rPr>
        <sz val="11"/>
        <rFont val="Times New Roman"/>
        <family val="1"/>
        <charset val="204"/>
      </rPr>
      <t>Дарья, 2004</t>
    </r>
  </si>
  <si>
    <r>
      <t>САПФИР</t>
    </r>
    <r>
      <rPr>
        <sz val="11"/>
        <rFont val="Times New Roman"/>
        <family val="1"/>
        <charset val="204"/>
      </rPr>
      <t>-04,мер.,тем-сер.,терск.,Статист, Россия</t>
    </r>
  </si>
  <si>
    <r>
      <t xml:space="preserve">СОКОЛОВА </t>
    </r>
    <r>
      <rPr>
        <sz val="11"/>
        <rFont val="Times New Roman"/>
        <family val="1"/>
        <charset val="204"/>
      </rPr>
      <t>Алекандра, 2005</t>
    </r>
  </si>
  <si>
    <r>
      <t>ФАРВАТЕР</t>
    </r>
    <r>
      <rPr>
        <sz val="11"/>
        <rFont val="Times New Roman"/>
        <family val="1"/>
        <charset val="204"/>
      </rPr>
      <t>-06,жер.,гнед.,трак.,Вожак, к/з Им. Доватора</t>
    </r>
  </si>
  <si>
    <r>
      <t xml:space="preserve">ЖИРОВА </t>
    </r>
    <r>
      <rPr>
        <sz val="11"/>
        <rFont val="Times New Roman"/>
        <family val="1"/>
        <charset val="204"/>
      </rPr>
      <t>Ульяна, 2006</t>
    </r>
  </si>
  <si>
    <r>
      <t>ГОЛДЭН БОЙ</t>
    </r>
    <r>
      <rPr>
        <sz val="11"/>
        <rFont val="Times New Roman"/>
        <family val="1"/>
        <charset val="204"/>
      </rPr>
      <t>-12,жер.,рыж.,полукр., Зенит, СПК "Прогресс"</t>
    </r>
  </si>
  <si>
    <r>
      <t xml:space="preserve">ШЕВЦОВА </t>
    </r>
    <r>
      <rPr>
        <sz val="11"/>
        <rFont val="Times New Roman"/>
        <family val="1"/>
        <charset val="204"/>
      </rPr>
      <t>Евгения</t>
    </r>
  </si>
  <si>
    <r>
      <t xml:space="preserve">ТИХОНОВА </t>
    </r>
    <r>
      <rPr>
        <sz val="11"/>
        <rFont val="Times New Roman"/>
        <family val="1"/>
        <charset val="204"/>
      </rPr>
      <t>Наталья, 1976</t>
    </r>
  </si>
  <si>
    <r>
      <rPr>
        <b/>
        <sz val="11"/>
        <rFont val="Times New Roman"/>
        <family val="1"/>
        <charset val="204"/>
      </rPr>
      <t>ЧЕХИЯ</t>
    </r>
    <r>
      <rPr>
        <sz val="11"/>
        <rFont val="Times New Roman"/>
        <family val="1"/>
        <charset val="204"/>
      </rPr>
      <t>-15,коб.,тем-гнед.,русс.верх.,Эванс, Старожиловский к/з</t>
    </r>
  </si>
  <si>
    <r>
      <t xml:space="preserve">ЗЛОБИНА </t>
    </r>
    <r>
      <rPr>
        <sz val="11"/>
        <rFont val="Times New Roman"/>
        <family val="1"/>
        <charset val="204"/>
      </rPr>
      <t>Елена, 1996</t>
    </r>
  </si>
  <si>
    <r>
      <t>МАХЭТЕ</t>
    </r>
    <r>
      <rPr>
        <sz val="11"/>
        <rFont val="Times New Roman"/>
        <family val="1"/>
        <charset val="204"/>
      </rPr>
      <t>-00,жер.,сер.,андал.,Лецанио, Испания</t>
    </r>
  </si>
  <si>
    <r>
      <t xml:space="preserve">ДЕДИКОВА </t>
    </r>
    <r>
      <rPr>
        <sz val="11"/>
        <rFont val="Times New Roman"/>
        <family val="1"/>
        <charset val="204"/>
      </rPr>
      <t>Екатерина, 1998</t>
    </r>
  </si>
  <si>
    <r>
      <t>РАГДАЙ</t>
    </r>
    <r>
      <rPr>
        <sz val="11"/>
        <rFont val="Times New Roman"/>
        <family val="1"/>
        <charset val="204"/>
      </rPr>
      <t>-16,мер.,вор.,рус.верх., Реалист, КФХ "Сергиевское"</t>
    </r>
  </si>
  <si>
    <t>Программа</t>
  </si>
  <si>
    <r>
      <t xml:space="preserve">МАШАРИПОВА </t>
    </r>
    <r>
      <rPr>
        <sz val="11"/>
        <rFont val="Times New Roman"/>
        <family val="1"/>
        <charset val="204"/>
      </rPr>
      <t>Юлдуз, 1992</t>
    </r>
  </si>
  <si>
    <t>033792</t>
  </si>
  <si>
    <r>
      <t xml:space="preserve">МЕЛЬЧЕНКО </t>
    </r>
    <r>
      <rPr>
        <sz val="11"/>
        <rFont val="Times New Roman"/>
        <family val="1"/>
        <charset val="204"/>
      </rPr>
      <t>Олег, 1994</t>
    </r>
  </si>
  <si>
    <t>Конкур на лошадях до 150 см в холке</t>
  </si>
  <si>
    <t>18 августа 2021г</t>
  </si>
  <si>
    <t>Маршрут № 1 "Кавалетти на стиль езды"(рысь)</t>
  </si>
  <si>
    <r>
      <t xml:space="preserve">КИРСАНОВА </t>
    </r>
    <r>
      <rPr>
        <sz val="12"/>
        <rFont val="Times New Roman"/>
        <family val="1"/>
        <charset val="204"/>
      </rPr>
      <t>Александра, 2012</t>
    </r>
  </si>
  <si>
    <r>
      <t>A.P. STARLET PHENIX</t>
    </r>
    <r>
      <rPr>
        <sz val="12"/>
        <rFont val="Times New Roman"/>
        <family val="1"/>
        <charset val="204"/>
      </rPr>
      <t>-15</t>
    </r>
  </si>
  <si>
    <r>
      <t xml:space="preserve">ПАРАМОНОВА </t>
    </r>
    <r>
      <rPr>
        <sz val="12"/>
        <color theme="1"/>
        <rFont val="Times New Roman"/>
        <family val="1"/>
        <charset val="204"/>
      </rPr>
      <t>Софья, 2012</t>
    </r>
  </si>
  <si>
    <r>
      <t xml:space="preserve">КЛЕПЦОВА </t>
    </r>
    <r>
      <rPr>
        <sz val="12"/>
        <color theme="1"/>
        <rFont val="Times New Roman"/>
        <family val="1"/>
        <charset val="204"/>
      </rPr>
      <t>Дарья, 2012</t>
    </r>
  </si>
  <si>
    <t>Маршрут №2 H-40 см "В две фазы", ст.16.16.5.6, табл. В</t>
  </si>
  <si>
    <t>Маршрут №3 H-60 см "В две фазы", ст.16.16.5.6, табл. В</t>
  </si>
  <si>
    <t>Маршрут №5 H-80 см  "Классический с перепрыжкой", ст.9.8.2.2, 13.1.3., табл. А
Открытый класс</t>
  </si>
  <si>
    <t>Маршрут №5 H-90 см  "Классический с перепрыжкой", ст.9.8.2.2, 13.1.3., табл. А
Мальчики/девочки</t>
  </si>
  <si>
    <t>2юн</t>
  </si>
  <si>
    <t>3юн</t>
  </si>
  <si>
    <r>
      <t xml:space="preserve">ЗЕЛЕНОВА </t>
    </r>
    <r>
      <rPr>
        <sz val="12"/>
        <color theme="1"/>
        <rFont val="Times New Roman"/>
        <family val="1"/>
        <charset val="204"/>
      </rPr>
      <t>Ирина, 2010</t>
    </r>
  </si>
  <si>
    <r>
      <rPr>
        <b/>
        <sz val="12"/>
        <color theme="1"/>
        <rFont val="Times New Roman"/>
        <family val="1"/>
        <charset val="204"/>
      </rPr>
      <t>ПОЛЯКОВА</t>
    </r>
    <r>
      <rPr>
        <sz val="12"/>
        <color theme="1"/>
        <rFont val="Times New Roman"/>
        <family val="1"/>
        <charset val="204"/>
      </rPr>
      <t xml:space="preserve"> Софья, 2010</t>
    </r>
  </si>
  <si>
    <r>
      <t xml:space="preserve">КОРОБОВА </t>
    </r>
    <r>
      <rPr>
        <sz val="12"/>
        <color theme="1"/>
        <rFont val="Times New Roman"/>
        <family val="1"/>
        <charset val="204"/>
      </rPr>
      <t>Мария, 2010</t>
    </r>
  </si>
  <si>
    <t>Обязательная программа № 1. Тест В</t>
  </si>
  <si>
    <t>Обязательная программа №2. Тест А</t>
  </si>
  <si>
    <t>Предварительный приз А. Дети (всадники на пони)</t>
  </si>
  <si>
    <t>19 августа 2021г</t>
  </si>
  <si>
    <t>Выездкана лошадях до 150 см в холке</t>
  </si>
  <si>
    <t>Выездка</t>
  </si>
  <si>
    <t>Предварительный приз А. Дети</t>
  </si>
  <si>
    <t>Предварительный приз. Юноши</t>
  </si>
  <si>
    <t>Предварительный приз. Юниоры</t>
  </si>
  <si>
    <t>Малый приз</t>
  </si>
  <si>
    <t>Маршрут №1 "Кавалетти на стиль езды" (рысь)</t>
  </si>
  <si>
    <r>
      <rPr>
        <b/>
        <sz val="12"/>
        <color theme="1"/>
        <rFont val="Times New Roman"/>
        <family val="1"/>
        <charset val="204"/>
      </rPr>
      <t xml:space="preserve">ТРОФИМОВА </t>
    </r>
    <r>
      <rPr>
        <sz val="12"/>
        <color theme="1"/>
        <rFont val="Times New Roman"/>
        <family val="1"/>
        <charset val="204"/>
      </rPr>
      <t>Виктория, 2009</t>
    </r>
  </si>
  <si>
    <r>
      <t xml:space="preserve">СЕМЕНОВА </t>
    </r>
    <r>
      <rPr>
        <sz val="12"/>
        <color theme="1"/>
        <rFont val="Times New Roman"/>
        <family val="1"/>
        <charset val="204"/>
      </rPr>
      <t>Вероника, 2007</t>
    </r>
  </si>
  <si>
    <r>
      <t xml:space="preserve">ПОЛЯКОВА </t>
    </r>
    <r>
      <rPr>
        <sz val="12"/>
        <color theme="1"/>
        <rFont val="Times New Roman"/>
        <family val="1"/>
        <charset val="204"/>
      </rPr>
      <t>Софья, 2010</t>
    </r>
  </si>
  <si>
    <r>
      <t xml:space="preserve">ОЕВА </t>
    </r>
    <r>
      <rPr>
        <sz val="12"/>
        <color theme="1"/>
        <rFont val="Times New Roman"/>
        <family val="1"/>
        <charset val="204"/>
      </rPr>
      <t>Диана, 2009</t>
    </r>
  </si>
  <si>
    <r>
      <t xml:space="preserve">КУЗНЕЦОВА </t>
    </r>
    <r>
      <rPr>
        <sz val="11"/>
        <rFont val="Times New Roman"/>
        <family val="1"/>
        <charset val="204"/>
      </rPr>
      <t>Анастасия, 2005</t>
    </r>
  </si>
  <si>
    <r>
      <t xml:space="preserve">КУЗНЕЦОВА </t>
    </r>
    <r>
      <rPr>
        <sz val="12"/>
        <rFont val="Times New Roman"/>
        <family val="1"/>
        <charset val="204"/>
      </rPr>
      <t>Анастасия, 2005</t>
    </r>
  </si>
  <si>
    <r>
      <t>ЛЯ-НЕЖ</t>
    </r>
    <r>
      <rPr>
        <sz val="12"/>
        <rFont val="Times New Roman"/>
        <family val="1"/>
        <charset val="204"/>
      </rPr>
      <t>-03,мер.,свет-сол.,ахалт.пом., Паджарлы,Украина</t>
    </r>
  </si>
  <si>
    <t>043894</t>
  </si>
  <si>
    <t>023316</t>
  </si>
  <si>
    <t>Лошарёва В.</t>
  </si>
  <si>
    <t>Кутяева И.</t>
  </si>
  <si>
    <t>КЮР юношеских езд</t>
  </si>
  <si>
    <t>КЮР Среднего приза №1</t>
  </si>
  <si>
    <t>КЮР юниорских езд</t>
  </si>
  <si>
    <t>Юноши/девушки</t>
  </si>
  <si>
    <t xml:space="preserve">Судьи: </t>
  </si>
  <si>
    <t>Рег.№</t>
  </si>
  <si>
    <t>Н</t>
  </si>
  <si>
    <t>С</t>
  </si>
  <si>
    <t>Ошибки</t>
  </si>
  <si>
    <t>Тех.ошибки</t>
  </si>
  <si>
    <t>Всего %</t>
  </si>
  <si>
    <t>Вып.норм</t>
  </si>
  <si>
    <t>%</t>
  </si>
  <si>
    <t>Мальчики/девочки</t>
  </si>
  <si>
    <t>Судьи:</t>
  </si>
  <si>
    <t>Е</t>
  </si>
  <si>
    <t>кол-во ош.</t>
  </si>
  <si>
    <t>Техника</t>
  </si>
  <si>
    <t>Качество</t>
  </si>
  <si>
    <t>Младшая группа</t>
  </si>
  <si>
    <t>Выездка на лошадях до 150 см в холке</t>
  </si>
  <si>
    <r>
      <t xml:space="preserve">Фамилия, </t>
    </r>
    <r>
      <rPr>
        <sz val="16"/>
        <rFont val="Times New Roman"/>
        <family val="1"/>
        <charset val="204"/>
      </rPr>
      <t>Имя всадника</t>
    </r>
  </si>
  <si>
    <r>
      <t>Кличка лошади, г.р.,</t>
    </r>
    <r>
      <rPr>
        <sz val="16"/>
        <rFont val="Times New Roman"/>
        <family val="1"/>
        <charset val="204"/>
      </rPr>
      <t xml:space="preserve"> масть, пол, порода, отец, место рождения</t>
    </r>
  </si>
  <si>
    <r>
      <t>ПИЛОТ-</t>
    </r>
    <r>
      <rPr>
        <sz val="14"/>
        <rFont val="Times New Roman"/>
        <family val="1"/>
        <charset val="204"/>
      </rPr>
      <t>09,т.гнед.,мер, УВП,Образец, Харьковский к/з Украина</t>
    </r>
  </si>
  <si>
    <r>
      <t>ДЕНВЕР</t>
    </r>
    <r>
      <rPr>
        <sz val="16"/>
        <color theme="1"/>
        <rFont val="Times New Roman"/>
        <family val="1"/>
        <charset val="204"/>
      </rPr>
      <t>-09</t>
    </r>
  </si>
  <si>
    <r>
      <t xml:space="preserve">МАШАРИПОВА </t>
    </r>
    <r>
      <rPr>
        <sz val="16"/>
        <rFont val="Times New Roman"/>
        <family val="1"/>
        <charset val="204"/>
      </rPr>
      <t>Юлдуз, 1992</t>
    </r>
  </si>
  <si>
    <r>
      <t>МАХЭТЕ</t>
    </r>
    <r>
      <rPr>
        <sz val="16"/>
        <rFont val="Times New Roman"/>
        <family val="1"/>
        <charset val="204"/>
      </rPr>
      <t>-00,жер.,сер.,андал.,Лецанио, Испания</t>
    </r>
  </si>
  <si>
    <r>
      <t xml:space="preserve">ДЕДИКОВА </t>
    </r>
    <r>
      <rPr>
        <sz val="16"/>
        <rFont val="Times New Roman"/>
        <family val="1"/>
        <charset val="204"/>
      </rPr>
      <t>Екатерина, 1998</t>
    </r>
  </si>
  <si>
    <r>
      <t>РАГДАЙ</t>
    </r>
    <r>
      <rPr>
        <sz val="16"/>
        <rFont val="Times New Roman"/>
        <family val="1"/>
        <charset val="204"/>
      </rPr>
      <t>-16,мер.,вор.,рус.верх., Реалист, КФХ "Сергиевское"</t>
    </r>
  </si>
  <si>
    <r>
      <t xml:space="preserve">МЕЛЬЧЕНКО </t>
    </r>
    <r>
      <rPr>
        <sz val="16"/>
        <rFont val="Times New Roman"/>
        <family val="1"/>
        <charset val="204"/>
      </rPr>
      <t>Олег, 1994</t>
    </r>
  </si>
  <si>
    <r>
      <t xml:space="preserve">ЛОШКАРЁВА </t>
    </r>
    <r>
      <rPr>
        <sz val="16"/>
        <rFont val="Times New Roman"/>
        <family val="1"/>
        <charset val="204"/>
      </rPr>
      <t xml:space="preserve"> Валерия, 1994</t>
    </r>
  </si>
  <si>
    <r>
      <t>БИЛОНА</t>
    </r>
    <r>
      <rPr>
        <sz val="16"/>
        <rFont val="Times New Roman"/>
        <family val="1"/>
        <charset val="204"/>
      </rPr>
      <t>-14,коб.,бул.,полукр.,Челябинская обл.</t>
    </r>
  </si>
  <si>
    <r>
      <t xml:space="preserve">БЕЛОГЛАЗОВА </t>
    </r>
    <r>
      <rPr>
        <sz val="18"/>
        <color theme="1"/>
        <rFont val="Times New Roman"/>
        <family val="1"/>
        <charset val="204"/>
      </rPr>
      <t>Лида, 2008</t>
    </r>
  </si>
  <si>
    <r>
      <t>ДЕНВЕР</t>
    </r>
    <r>
      <rPr>
        <sz val="18"/>
        <color theme="1"/>
        <rFont val="Times New Roman"/>
        <family val="1"/>
        <charset val="204"/>
      </rPr>
      <t>-09</t>
    </r>
  </si>
  <si>
    <r>
      <t xml:space="preserve">АЛЕКСАНДРОВА </t>
    </r>
    <r>
      <rPr>
        <sz val="18"/>
        <color theme="1"/>
        <rFont val="Times New Roman"/>
        <family val="1"/>
        <charset val="204"/>
      </rPr>
      <t xml:space="preserve">Арина, </t>
    </r>
  </si>
  <si>
    <r>
      <t>ПИЛОТ-</t>
    </r>
    <r>
      <rPr>
        <sz val="18"/>
        <rFont val="Times New Roman"/>
        <family val="1"/>
        <charset val="204"/>
      </rPr>
      <t>09,т.гнед.,мер, УВП,Образец, Харьковский к/з Украина</t>
    </r>
  </si>
  <si>
    <r>
      <rPr>
        <b/>
        <sz val="18"/>
        <color theme="1"/>
        <rFont val="Times New Roman"/>
        <family val="1"/>
        <charset val="204"/>
      </rPr>
      <t xml:space="preserve">БУДАНОВА </t>
    </r>
    <r>
      <rPr>
        <sz val="18"/>
        <color theme="1"/>
        <rFont val="Times New Roman"/>
        <family val="1"/>
        <charset val="204"/>
      </rPr>
      <t>Вера</t>
    </r>
  </si>
  <si>
    <r>
      <rPr>
        <b/>
        <sz val="20"/>
        <color theme="1"/>
        <rFont val="Times New Roman"/>
        <family val="1"/>
        <charset val="204"/>
      </rPr>
      <t xml:space="preserve">ТРОФИМОВА </t>
    </r>
    <r>
      <rPr>
        <sz val="20"/>
        <color theme="1"/>
        <rFont val="Times New Roman"/>
        <family val="1"/>
        <charset val="204"/>
      </rPr>
      <t>Виктория, 2009</t>
    </r>
  </si>
  <si>
    <r>
      <rPr>
        <b/>
        <sz val="20"/>
        <color theme="1"/>
        <rFont val="Times New Roman"/>
        <family val="1"/>
        <charset val="204"/>
      </rPr>
      <t>ПОЛЯКОВА</t>
    </r>
    <r>
      <rPr>
        <sz val="20"/>
        <color theme="1"/>
        <rFont val="Times New Roman"/>
        <family val="1"/>
        <charset val="204"/>
      </rPr>
      <t xml:space="preserve"> Софья, 2010</t>
    </r>
  </si>
  <si>
    <r>
      <rPr>
        <b/>
        <sz val="20"/>
        <color theme="1"/>
        <rFont val="Times New Roman"/>
        <family val="1"/>
        <charset val="204"/>
      </rPr>
      <t xml:space="preserve">БУДАНОВА </t>
    </r>
    <r>
      <rPr>
        <sz val="20"/>
        <color theme="1"/>
        <rFont val="Times New Roman"/>
        <family val="1"/>
        <charset val="204"/>
      </rPr>
      <t>Вера</t>
    </r>
  </si>
  <si>
    <r>
      <t xml:space="preserve">АЛЕКСАНДРОВА </t>
    </r>
    <r>
      <rPr>
        <sz val="20"/>
        <color theme="1"/>
        <rFont val="Times New Roman"/>
        <family val="1"/>
        <charset val="204"/>
      </rPr>
      <t xml:space="preserve">Арина, </t>
    </r>
  </si>
  <si>
    <r>
      <t xml:space="preserve">ОЕВА </t>
    </r>
    <r>
      <rPr>
        <sz val="20"/>
        <color theme="1"/>
        <rFont val="Times New Roman"/>
        <family val="1"/>
        <charset val="204"/>
      </rPr>
      <t>Диана, 2009</t>
    </r>
  </si>
  <si>
    <t>М</t>
  </si>
  <si>
    <t>Обязательная программа №1. Тест Б</t>
  </si>
  <si>
    <r>
      <t xml:space="preserve">Н-Костерина О.(1К, Нижегородская обл.)
</t>
    </r>
    <r>
      <rPr>
        <b/>
        <sz val="14"/>
        <color theme="1"/>
        <rFont val="Times New Roman"/>
        <family val="1"/>
        <charset val="204"/>
      </rPr>
      <t>С-Кузьмина Е.(1К, Нижегродская обл.)</t>
    </r>
    <r>
      <rPr>
        <sz val="14"/>
        <color theme="1"/>
        <rFont val="Times New Roman"/>
        <family val="1"/>
        <charset val="204"/>
      </rPr>
      <t xml:space="preserve">
М-Соколова О.(ВК, Нижегородская обл.)</t>
    </r>
  </si>
  <si>
    <r>
      <t xml:space="preserve">С-Костерина О.(1К, Нижегородская обл.)
</t>
    </r>
    <r>
      <rPr>
        <sz val="20"/>
        <color theme="1"/>
        <rFont val="Times New Roman"/>
        <family val="1"/>
        <charset val="204"/>
      </rPr>
      <t>В-Соколова О.(ВК, Нижегородская обл.), Кузьмина Е.(1К, Нижегородская обл.)</t>
    </r>
  </si>
  <si>
    <r>
      <t xml:space="preserve">ШЕВЦОВА </t>
    </r>
    <r>
      <rPr>
        <sz val="14"/>
        <rFont val="Times New Roman"/>
        <family val="1"/>
        <charset val="204"/>
      </rPr>
      <t>Евгения</t>
    </r>
  </si>
  <si>
    <r>
      <t>САПФИР</t>
    </r>
    <r>
      <rPr>
        <sz val="14"/>
        <rFont val="Times New Roman"/>
        <family val="1"/>
        <charset val="204"/>
      </rPr>
      <t>-04,мер.,тем-сер.,терск.,Статист, Россия</t>
    </r>
  </si>
  <si>
    <r>
      <t xml:space="preserve">ТИХОНОВА </t>
    </r>
    <r>
      <rPr>
        <sz val="14"/>
        <rFont val="Times New Roman"/>
        <family val="1"/>
        <charset val="204"/>
      </rPr>
      <t>Наталья, 1976</t>
    </r>
  </si>
  <si>
    <r>
      <rPr>
        <b/>
        <sz val="14"/>
        <rFont val="Times New Roman"/>
        <family val="1"/>
        <charset val="204"/>
      </rPr>
      <t>ЧЕХИЯ</t>
    </r>
    <r>
      <rPr>
        <sz val="14"/>
        <rFont val="Times New Roman"/>
        <family val="1"/>
        <charset val="204"/>
      </rPr>
      <t>-15,коб.,тем-гнед.,русс.верх.,Эванс, Старожиловский к/з</t>
    </r>
  </si>
  <si>
    <r>
      <t xml:space="preserve">ЗАХАРОВА </t>
    </r>
    <r>
      <rPr>
        <sz val="14"/>
        <color theme="1"/>
        <rFont val="Times New Roman"/>
        <family val="1"/>
        <charset val="204"/>
      </rPr>
      <t>Светлана, 1989</t>
    </r>
  </si>
  <si>
    <r>
      <t>ПРОТАЛИНКА</t>
    </r>
    <r>
      <rPr>
        <sz val="14"/>
        <color theme="1"/>
        <rFont val="Times New Roman"/>
        <family val="1"/>
        <charset val="204"/>
      </rPr>
      <t>-10,коб.,гнед.,полукр.,Орден,КФХ "Трошино"</t>
    </r>
  </si>
  <si>
    <r>
      <t xml:space="preserve">МИШИНА </t>
    </r>
    <r>
      <rPr>
        <sz val="14"/>
        <rFont val="Times New Roman"/>
        <family val="1"/>
        <charset val="204"/>
      </rPr>
      <t>Полина, 2005</t>
    </r>
  </si>
  <si>
    <r>
      <rPr>
        <b/>
        <sz val="14"/>
        <rFont val="Times New Roman"/>
        <family val="1"/>
        <charset val="204"/>
      </rPr>
      <t>РОМ БОЙ</t>
    </r>
    <r>
      <rPr>
        <sz val="14"/>
        <rFont val="Times New Roman"/>
        <family val="1"/>
        <charset val="204"/>
      </rPr>
      <t>-05,мер.,рыж.,буд.,Росчерк, Ростовская обл.</t>
    </r>
  </si>
  <si>
    <r>
      <t xml:space="preserve">КОМЯГИНА </t>
    </r>
    <r>
      <rPr>
        <sz val="14"/>
        <rFont val="Times New Roman"/>
        <family val="1"/>
        <charset val="204"/>
      </rPr>
      <t>Дарья, 2004</t>
    </r>
  </si>
  <si>
    <r>
      <t xml:space="preserve">ПОДНЕБЕСНОВА </t>
    </r>
    <r>
      <rPr>
        <sz val="14"/>
        <rFont val="Times New Roman"/>
        <family val="1"/>
        <charset val="204"/>
      </rPr>
      <t>Василиса, 2005</t>
    </r>
  </si>
  <si>
    <r>
      <t xml:space="preserve">СОКОЛОВА </t>
    </r>
    <r>
      <rPr>
        <sz val="14"/>
        <rFont val="Times New Roman"/>
        <family val="1"/>
        <charset val="204"/>
      </rPr>
      <t>Александра, 2005</t>
    </r>
  </si>
  <si>
    <r>
      <t>ФАРВАТЕР</t>
    </r>
    <r>
      <rPr>
        <sz val="14"/>
        <rFont val="Times New Roman"/>
        <family val="1"/>
        <charset val="204"/>
      </rPr>
      <t>-06,жер.,гнед.,трак.,Вожак, к/з Им. Доватора</t>
    </r>
  </si>
  <si>
    <r>
      <t xml:space="preserve">РЕШЕТНИКОВА </t>
    </r>
    <r>
      <rPr>
        <sz val="14"/>
        <color theme="1"/>
        <rFont val="Times New Roman"/>
        <family val="1"/>
        <charset val="204"/>
      </rPr>
      <t>Анастасия, 2004</t>
    </r>
  </si>
  <si>
    <r>
      <t>ГАЛИРАД-</t>
    </r>
    <r>
      <rPr>
        <sz val="14"/>
        <color theme="1"/>
        <rFont val="Times New Roman"/>
        <family val="1"/>
        <charset val="204"/>
      </rPr>
      <t>07,мер.,гнед.,полукр.,Гриффель 2, КФХ "Гея"</t>
    </r>
  </si>
  <si>
    <r>
      <t xml:space="preserve">ЖИРОВА </t>
    </r>
    <r>
      <rPr>
        <sz val="14"/>
        <rFont val="Times New Roman"/>
        <family val="1"/>
        <charset val="204"/>
      </rPr>
      <t>Ульяна, 2006</t>
    </r>
  </si>
  <si>
    <r>
      <t>ГОЛДЭН БОЙ</t>
    </r>
    <r>
      <rPr>
        <sz val="14"/>
        <rFont val="Times New Roman"/>
        <family val="1"/>
        <charset val="204"/>
      </rPr>
      <t>-12,жер.,рыж.,полукр., Зенит, СПК "Прогресс"</t>
    </r>
  </si>
  <si>
    <r>
      <t xml:space="preserve">КУЗНЕЦОВА </t>
    </r>
    <r>
      <rPr>
        <sz val="14"/>
        <rFont val="Times New Roman"/>
        <family val="1"/>
        <charset val="204"/>
      </rPr>
      <t>Анастасия, 2005</t>
    </r>
  </si>
  <si>
    <r>
      <t>ЛЯ-НЕЖ</t>
    </r>
    <r>
      <rPr>
        <sz val="14"/>
        <rFont val="Times New Roman"/>
        <family val="1"/>
        <charset val="204"/>
      </rPr>
      <t>-03,мер.,свет-сол.,ахалт.пом., Паджарлы,Украина</t>
    </r>
  </si>
  <si>
    <r>
      <t xml:space="preserve">ГОРНУШЕНКОВА </t>
    </r>
    <r>
      <rPr>
        <sz val="14"/>
        <rFont val="Times New Roman"/>
        <family val="1"/>
        <charset val="204"/>
      </rPr>
      <t>Диана, 2004</t>
    </r>
  </si>
  <si>
    <t>техника</t>
  </si>
  <si>
    <t>артистичность</t>
  </si>
  <si>
    <t>Freestyle детских езд</t>
  </si>
  <si>
    <r>
      <t xml:space="preserve">Фамилия, </t>
    </r>
    <r>
      <rPr>
        <sz val="14"/>
        <rFont val="Times New Roman"/>
        <family val="1"/>
        <charset val="204"/>
      </rPr>
      <t>Имя всадника</t>
    </r>
  </si>
  <si>
    <r>
      <t>Кличка лошади, г.р.,</t>
    </r>
    <r>
      <rPr>
        <sz val="14"/>
        <rFont val="Times New Roman"/>
        <family val="1"/>
        <charset val="204"/>
      </rPr>
      <t xml:space="preserve"> масть, пол, порода, отец, место рождения</t>
    </r>
  </si>
  <si>
    <r>
      <t xml:space="preserve">Е-Кузьмина Е.(1К, Нижегродская обл.)
</t>
    </r>
    <r>
      <rPr>
        <b/>
        <sz val="16"/>
        <color theme="1"/>
        <rFont val="Times New Roman"/>
        <family val="1"/>
        <charset val="204"/>
      </rPr>
      <t>С-Ирсецкая Е.(1К, Нижегородская обл.)</t>
    </r>
    <r>
      <rPr>
        <sz val="16"/>
        <color theme="1"/>
        <rFont val="Times New Roman"/>
        <family val="1"/>
        <charset val="204"/>
      </rPr>
      <t xml:space="preserve">
М-Костерина О.(1К, Нижегородская обл.)</t>
    </r>
  </si>
  <si>
    <r>
      <t xml:space="preserve">ПАНКОВ </t>
    </r>
    <r>
      <rPr>
        <sz val="14"/>
        <rFont val="Times New Roman"/>
        <family val="1"/>
        <charset val="204"/>
      </rPr>
      <t>Владимир, 1999</t>
    </r>
  </si>
  <si>
    <r>
      <t>ЭЛЬБРУС-</t>
    </r>
    <r>
      <rPr>
        <sz val="14"/>
        <rFont val="Times New Roman"/>
        <family val="1"/>
        <charset val="204"/>
      </rPr>
      <t>09,карак.,мер.,УВП,Бридж, Харьковский к/з, Украина</t>
    </r>
  </si>
  <si>
    <r>
      <t xml:space="preserve">АДАМЧИК </t>
    </r>
    <r>
      <rPr>
        <sz val="14"/>
        <rFont val="Times New Roman"/>
        <family val="1"/>
        <charset val="204"/>
      </rPr>
      <t>Юлия, 2000</t>
    </r>
  </si>
  <si>
    <r>
      <t>СОФИСТ</t>
    </r>
    <r>
      <rPr>
        <sz val="14"/>
        <rFont val="Times New Roman"/>
        <family val="1"/>
        <charset val="204"/>
      </rPr>
      <t>-06,жер.,гнед.,ганн,Икар, КФХ"Простор"</t>
    </r>
  </si>
  <si>
    <r>
      <t xml:space="preserve">КОЛОКОЛЬНИКОВА </t>
    </r>
    <r>
      <rPr>
        <sz val="14"/>
        <color theme="1"/>
        <rFont val="Times New Roman"/>
        <family val="1"/>
        <charset val="204"/>
      </rPr>
      <t>Оксана, 2001</t>
    </r>
  </si>
  <si>
    <r>
      <t>КАИР</t>
    </r>
    <r>
      <rPr>
        <sz val="14"/>
        <rFont val="Times New Roman"/>
        <family val="1"/>
        <charset val="204"/>
      </rPr>
      <t>-12,мер.,гнед.,полукр.,Кипр,КФХ"Простор"</t>
    </r>
  </si>
  <si>
    <r>
      <t xml:space="preserve">ЗОЛОТНИЦЫНА </t>
    </r>
    <r>
      <rPr>
        <sz val="14"/>
        <rFont val="Times New Roman"/>
        <family val="1"/>
        <charset val="204"/>
      </rPr>
      <t>Татьяна</t>
    </r>
  </si>
  <si>
    <r>
      <t>ГИБРАЛТАР</t>
    </r>
    <r>
      <rPr>
        <sz val="14"/>
        <rFont val="Times New Roman"/>
        <family val="1"/>
        <charset val="204"/>
      </rPr>
      <t>-07,мер.,гнед.,орл.,Беркут, Московский к/з</t>
    </r>
  </si>
  <si>
    <r>
      <t xml:space="preserve">С-Костерина О.(1К, Нижегородская обл.)
</t>
    </r>
    <r>
      <rPr>
        <sz val="20"/>
        <color theme="1"/>
        <rFont val="Times New Roman"/>
        <family val="1"/>
        <charset val="204"/>
      </rPr>
      <t>В-Ирскцкая Е.(1К, Нижегородская обл.), Кузьмина Е.(1К, Нижегородская обл.)</t>
    </r>
  </si>
  <si>
    <r>
      <t>ОКСФОРД</t>
    </r>
    <r>
      <rPr>
        <sz val="14"/>
        <color theme="1"/>
        <rFont val="Times New Roman"/>
        <family val="1"/>
        <charset val="204"/>
      </rPr>
      <t>-07,мер.,сер.,УВП,Образец, Украина</t>
    </r>
  </si>
  <si>
    <r>
      <t xml:space="preserve">Е-Костерина О.(1К, Нижегородская обл.)
</t>
    </r>
    <r>
      <rPr>
        <b/>
        <sz val="16"/>
        <color theme="1"/>
        <rFont val="Times New Roman"/>
        <family val="1"/>
        <charset val="204"/>
      </rPr>
      <t>С-Кузьмина Е.(1К, Нижегродская обл.)</t>
    </r>
    <r>
      <rPr>
        <sz val="16"/>
        <color theme="1"/>
        <rFont val="Times New Roman"/>
        <family val="1"/>
        <charset val="204"/>
      </rPr>
      <t xml:space="preserve">
М-Ирсецкая Е.(1К, Нижегородская обл.)</t>
    </r>
  </si>
  <si>
    <t>Юниоры/юниорки</t>
  </si>
  <si>
    <r>
      <t xml:space="preserve">АЛЕКСАНДРОВА </t>
    </r>
    <r>
      <rPr>
        <sz val="12"/>
        <color theme="1"/>
        <rFont val="Times New Roman"/>
        <family val="1"/>
        <charset val="204"/>
      </rPr>
      <t xml:space="preserve">Арина, </t>
    </r>
  </si>
  <si>
    <r>
      <t>ПИЛОТ-</t>
    </r>
    <r>
      <rPr>
        <sz val="12"/>
        <rFont val="Times New Roman"/>
        <family val="1"/>
        <charset val="204"/>
      </rPr>
      <t>09,т.гнед.,мер, УВП,Образец, Харьковский к/з Украина</t>
    </r>
  </si>
  <si>
    <r>
      <t xml:space="preserve">ЗЛОБИНА </t>
    </r>
    <r>
      <rPr>
        <sz val="12"/>
        <rFont val="Times New Roman"/>
        <family val="1"/>
        <charset val="204"/>
      </rPr>
      <t>Елена, 1996</t>
    </r>
  </si>
  <si>
    <r>
      <t>МАХЭТЕ</t>
    </r>
    <r>
      <rPr>
        <sz val="12"/>
        <rFont val="Times New Roman"/>
        <family val="1"/>
        <charset val="204"/>
      </rPr>
      <t>-00,жер.,сер.,андал.,Лецанио, Испания</t>
    </r>
  </si>
  <si>
    <r>
      <t xml:space="preserve">МЕЛЬЧЕНКО </t>
    </r>
    <r>
      <rPr>
        <sz val="12"/>
        <rFont val="Times New Roman"/>
        <family val="1"/>
        <charset val="204"/>
      </rPr>
      <t>Олег, 1994</t>
    </r>
  </si>
  <si>
    <r>
      <t>ДЕНВЕР</t>
    </r>
    <r>
      <rPr>
        <sz val="12"/>
        <color theme="1"/>
        <rFont val="Times New Roman"/>
        <family val="1"/>
        <charset val="204"/>
      </rPr>
      <t>-09</t>
    </r>
  </si>
  <si>
    <r>
      <t xml:space="preserve">ДЕДИКОВА </t>
    </r>
    <r>
      <rPr>
        <sz val="12"/>
        <rFont val="Times New Roman"/>
        <family val="1"/>
        <charset val="204"/>
      </rPr>
      <t>Екатерина, 1998</t>
    </r>
  </si>
  <si>
    <r>
      <t>РАГДАЙ</t>
    </r>
    <r>
      <rPr>
        <sz val="12"/>
        <rFont val="Times New Roman"/>
        <family val="1"/>
        <charset val="204"/>
      </rPr>
      <t>-16,мер.,вор.,рус.верх., Реалист, КФХ "Сергиевское"</t>
    </r>
  </si>
  <si>
    <r>
      <t xml:space="preserve">МАШАРИПОВА </t>
    </r>
    <r>
      <rPr>
        <sz val="12"/>
        <rFont val="Times New Roman"/>
        <family val="1"/>
        <charset val="204"/>
      </rPr>
      <t>Юлдуз, 1992</t>
    </r>
  </si>
  <si>
    <r>
      <t xml:space="preserve">ГОРНУШЕНКОВА </t>
    </r>
    <r>
      <rPr>
        <sz val="12"/>
        <rFont val="Times New Roman"/>
        <family val="1"/>
        <charset val="204"/>
      </rPr>
      <t>Диана, 2004</t>
    </r>
  </si>
  <si>
    <r>
      <rPr>
        <b/>
        <sz val="12"/>
        <rFont val="Times New Roman"/>
        <family val="1"/>
        <charset val="204"/>
      </rPr>
      <t>РОМ БОЙ</t>
    </r>
    <r>
      <rPr>
        <sz val="12"/>
        <rFont val="Times New Roman"/>
        <family val="1"/>
        <charset val="204"/>
      </rPr>
      <t>-05,мер.,рыж.,буд.,Росчерк, Ростовская обл.</t>
    </r>
  </si>
  <si>
    <r>
      <t xml:space="preserve">ЖИРОВА </t>
    </r>
    <r>
      <rPr>
        <sz val="12"/>
        <rFont val="Times New Roman"/>
        <family val="1"/>
        <charset val="204"/>
      </rPr>
      <t>Ульяна, 2006</t>
    </r>
  </si>
  <si>
    <r>
      <t>ГОЛДЭН БОЙ</t>
    </r>
    <r>
      <rPr>
        <sz val="12"/>
        <rFont val="Times New Roman"/>
        <family val="1"/>
        <charset val="204"/>
      </rPr>
      <t>-12,жер.,рыж.,полукр., Зенит, СПК "Прогресс"</t>
    </r>
  </si>
  <si>
    <r>
      <t xml:space="preserve">РЕШЕТНИКОВА </t>
    </r>
    <r>
      <rPr>
        <sz val="12"/>
        <color theme="1"/>
        <rFont val="Times New Roman"/>
        <family val="1"/>
        <charset val="204"/>
      </rPr>
      <t>Анастасия, 2004</t>
    </r>
  </si>
  <si>
    <r>
      <t>ГАЛИРАД-</t>
    </r>
    <r>
      <rPr>
        <sz val="12"/>
        <color theme="1"/>
        <rFont val="Times New Roman"/>
        <family val="1"/>
        <charset val="204"/>
      </rPr>
      <t>07,мер.,гнед.,полукр.,Гриффель 2, КФХ "Гея"</t>
    </r>
  </si>
  <si>
    <r>
      <t xml:space="preserve">КОМЯГИНА </t>
    </r>
    <r>
      <rPr>
        <sz val="12"/>
        <rFont val="Times New Roman"/>
        <family val="1"/>
        <charset val="204"/>
      </rPr>
      <t>Дарья, 2004</t>
    </r>
  </si>
  <si>
    <r>
      <t>САПФИР</t>
    </r>
    <r>
      <rPr>
        <sz val="12"/>
        <rFont val="Times New Roman"/>
        <family val="1"/>
        <charset val="204"/>
      </rPr>
      <t>-04,мер.,тем-сер.,терск.,Статист, Россия</t>
    </r>
  </si>
  <si>
    <r>
      <t xml:space="preserve">СОКОЛОВА </t>
    </r>
    <r>
      <rPr>
        <sz val="12"/>
        <rFont val="Times New Roman"/>
        <family val="1"/>
        <charset val="204"/>
      </rPr>
      <t>Алекандра, 2005</t>
    </r>
  </si>
  <si>
    <r>
      <t>ФАРВАТЕР</t>
    </r>
    <r>
      <rPr>
        <sz val="12"/>
        <rFont val="Times New Roman"/>
        <family val="1"/>
        <charset val="204"/>
      </rPr>
      <t>-06,жер.,гнед.,трак.,Вожак, к/з Им. Доватора</t>
    </r>
  </si>
  <si>
    <r>
      <t xml:space="preserve">МАРКОВА </t>
    </r>
    <r>
      <rPr>
        <sz val="12"/>
        <rFont val="Times New Roman"/>
        <family val="1"/>
        <charset val="204"/>
      </rPr>
      <t>Виктория, 2005</t>
    </r>
  </si>
  <si>
    <r>
      <t>МАЛИБУ</t>
    </r>
    <r>
      <rPr>
        <sz val="12"/>
        <rFont val="Times New Roman"/>
        <family val="1"/>
        <charset val="204"/>
      </rPr>
      <t>-09,жер.,гнед.,полукр.,Бгор,Россия</t>
    </r>
  </si>
  <si>
    <r>
      <t xml:space="preserve">ПОДНЕБЕСНОВА </t>
    </r>
    <r>
      <rPr>
        <sz val="12"/>
        <rFont val="Times New Roman"/>
        <family val="1"/>
        <charset val="204"/>
      </rPr>
      <t>Василиса, 2005</t>
    </r>
  </si>
  <si>
    <r>
      <t xml:space="preserve">МИШИНА </t>
    </r>
    <r>
      <rPr>
        <sz val="12"/>
        <rFont val="Times New Roman"/>
        <family val="1"/>
        <charset val="204"/>
      </rPr>
      <t>Полина, 2005</t>
    </r>
  </si>
  <si>
    <t>Юноши/юниоры</t>
  </si>
  <si>
    <t>В</t>
  </si>
  <si>
    <r>
      <t xml:space="preserve">ЗОЛОТНИЦЫНА </t>
    </r>
    <r>
      <rPr>
        <sz val="12"/>
        <rFont val="Times New Roman"/>
        <family val="1"/>
        <charset val="204"/>
      </rPr>
      <t>Татьяна</t>
    </r>
  </si>
  <si>
    <r>
      <t>ГИБРАЛТАР</t>
    </r>
    <r>
      <rPr>
        <sz val="12"/>
        <rFont val="Times New Roman"/>
        <family val="1"/>
        <charset val="204"/>
      </rPr>
      <t>-07,мер.,гнед.,орл.,Беркут, Московский к/з</t>
    </r>
  </si>
  <si>
    <r>
      <t xml:space="preserve">ПАНКОВ </t>
    </r>
    <r>
      <rPr>
        <sz val="12"/>
        <rFont val="Times New Roman"/>
        <family val="1"/>
        <charset val="204"/>
      </rPr>
      <t>Владимир, 1999</t>
    </r>
  </si>
  <si>
    <r>
      <t>ЭЛЬБРУС-</t>
    </r>
    <r>
      <rPr>
        <sz val="12"/>
        <rFont val="Times New Roman"/>
        <family val="1"/>
        <charset val="204"/>
      </rPr>
      <t>09,карак.,мер.,УВП,Бридж, Харьковский к/з, Украина</t>
    </r>
  </si>
  <si>
    <r>
      <t>ИНКРУСТАЦИЯ ДИАМАНТ-</t>
    </r>
    <r>
      <rPr>
        <sz val="12"/>
        <rFont val="Times New Roman"/>
        <family val="1"/>
        <charset val="204"/>
      </rPr>
      <t>11,гнед.,коб., УВП,Сандрос Диамант,Украина</t>
    </r>
  </si>
  <si>
    <r>
      <t xml:space="preserve">АДАМЧИК </t>
    </r>
    <r>
      <rPr>
        <sz val="12"/>
        <rFont val="Times New Roman"/>
        <family val="1"/>
        <charset val="204"/>
      </rPr>
      <t>Юлия, 2000</t>
    </r>
  </si>
  <si>
    <r>
      <t>СОФИСТ</t>
    </r>
    <r>
      <rPr>
        <sz val="12"/>
        <rFont val="Times New Roman"/>
        <family val="1"/>
        <charset val="204"/>
      </rPr>
      <t>-06,жер.,гнед.,ганн,Икар, КФХ"Простор"</t>
    </r>
  </si>
  <si>
    <r>
      <t xml:space="preserve">КОЛОКОЛЬНИКОВА </t>
    </r>
    <r>
      <rPr>
        <sz val="12"/>
        <color theme="1"/>
        <rFont val="Times New Roman"/>
        <family val="1"/>
        <charset val="204"/>
      </rPr>
      <t>Оксана, 2001</t>
    </r>
  </si>
  <si>
    <t>20 августа 2021г.</t>
  </si>
  <si>
    <r>
      <t>КАИР</t>
    </r>
    <r>
      <rPr>
        <sz val="12"/>
        <rFont val="Times New Roman"/>
        <family val="1"/>
        <charset val="204"/>
      </rPr>
      <t>-12,мер.,гнед.,полукр.,Кипр, КФХ"Простор"</t>
    </r>
  </si>
  <si>
    <t>Сачкова А.</t>
  </si>
  <si>
    <r>
      <rPr>
        <sz val="16"/>
        <color theme="1"/>
        <rFont val="Times New Roman"/>
        <family val="1"/>
        <charset val="204"/>
      </rPr>
      <t>Н-Кузьмина Е.(1К, Нижегродская обл.)</t>
    </r>
    <r>
      <rPr>
        <b/>
        <sz val="16"/>
        <color theme="1"/>
        <rFont val="Times New Roman"/>
        <family val="1"/>
        <charset val="204"/>
      </rPr>
      <t xml:space="preserve">
С-Костерина О.(1К, Нижегородская обл.)
</t>
    </r>
    <r>
      <rPr>
        <sz val="16"/>
        <color theme="1"/>
        <rFont val="Times New Roman"/>
        <family val="1"/>
        <charset val="204"/>
      </rPr>
      <t>В-Ирсецкая Е.(1К, Нижегородская обл.)</t>
    </r>
  </si>
  <si>
    <r>
      <t>Е</t>
    </r>
    <r>
      <rPr>
        <sz val="16"/>
        <color theme="1"/>
        <rFont val="Times New Roman"/>
        <family val="1"/>
        <charset val="204"/>
      </rPr>
      <t>-Костерина О.(1К, Нижегородская обл.)</t>
    </r>
    <r>
      <rPr>
        <b/>
        <sz val="16"/>
        <color theme="1"/>
        <rFont val="Times New Roman"/>
        <family val="1"/>
        <charset val="204"/>
      </rPr>
      <t xml:space="preserve">
С-Ирсецкая Е.(1К, Нижегородская обл.)
М</t>
    </r>
    <r>
      <rPr>
        <sz val="16"/>
        <color theme="1"/>
        <rFont val="Times New Roman"/>
        <family val="1"/>
        <charset val="204"/>
      </rPr>
      <t>-Кузьмина Е.(1К, Нижегродская обл.)</t>
    </r>
  </si>
  <si>
    <t>20 августа 2021г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</si>
</sst>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h:mm;@"/>
    <numFmt numFmtId="166" formatCode="0.000"/>
  </numFmts>
  <fonts count="74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36"/>
      <name val="Times New Roman"/>
      <family val="1"/>
      <charset val="204"/>
    </font>
    <font>
      <b/>
      <sz val="16"/>
      <name val="Bookman Old Style"/>
      <family val="1"/>
      <charset val="204"/>
    </font>
    <font>
      <b/>
      <sz val="11"/>
      <name val="Bookman Old Style"/>
      <family val="1"/>
      <charset val="204"/>
    </font>
    <font>
      <sz val="11"/>
      <name val="Bookman Old Style"/>
      <family val="1"/>
      <charset val="204"/>
    </font>
    <font>
      <b/>
      <sz val="11"/>
      <color theme="1"/>
      <name val="Bookman Old Style"/>
      <family val="1"/>
      <charset val="204"/>
    </font>
    <font>
      <b/>
      <sz val="14"/>
      <color theme="1"/>
      <name val="Bookman Old Style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2"/>
      <name val="Bookman Old Style"/>
      <family val="1"/>
      <charset val="204"/>
    </font>
    <font>
      <sz val="36"/>
      <color theme="1"/>
      <name val="Calibri"/>
      <family val="2"/>
      <charset val="204"/>
      <scheme val="minor"/>
    </font>
    <font>
      <sz val="16"/>
      <name val="Bookman Old Style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2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b/>
      <sz val="12"/>
      <color theme="1"/>
      <name val="Bookman Old Style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name val="Verdana"/>
      <family val="2"/>
      <charset val="204"/>
    </font>
    <font>
      <sz val="11"/>
      <color theme="1"/>
      <name val="Bookman Old Style"/>
      <family val="1"/>
      <charset val="204"/>
    </font>
    <font>
      <sz val="14"/>
      <color theme="1"/>
      <name val="Bookman Old Style"/>
      <family val="1"/>
      <charset val="204"/>
    </font>
    <font>
      <sz val="18"/>
      <color theme="1"/>
      <name val="Calibri"/>
      <family val="2"/>
      <charset val="204"/>
      <scheme val="minor"/>
    </font>
    <font>
      <sz val="20"/>
      <color theme="1"/>
      <name val="Bookman Old Style"/>
      <family val="1"/>
      <charset val="204"/>
    </font>
    <font>
      <b/>
      <sz val="28"/>
      <color theme="1"/>
      <name val="Times New Roman"/>
      <family val="1"/>
      <charset val="204"/>
    </font>
    <font>
      <sz val="18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4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36"/>
      <color theme="1"/>
      <name val="Times New Roman"/>
      <family val="1"/>
      <charset val="204"/>
    </font>
    <font>
      <b/>
      <i/>
      <sz val="1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theme="0" tint="-0.34998626667073579"/>
      </bottom>
      <diagonal/>
    </border>
    <border>
      <left/>
      <right/>
      <top style="thin">
        <color indexed="23"/>
      </top>
      <bottom style="thin">
        <color theme="0" tint="-0.34998626667073579"/>
      </bottom>
      <diagonal/>
    </border>
    <border>
      <left/>
      <right style="thin">
        <color indexed="23"/>
      </right>
      <top style="thin">
        <color indexed="23"/>
      </top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theme="0" tint="-0.34998626667073579"/>
      </top>
      <bottom style="thin">
        <color theme="1"/>
      </bottom>
      <diagonal/>
    </border>
    <border>
      <left style="thin">
        <color indexed="23"/>
      </left>
      <right style="thin">
        <color indexed="23"/>
      </right>
      <top/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2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490">
    <xf numFmtId="0" fontId="0" fillId="0" borderId="0" xfId="0"/>
    <xf numFmtId="0" fontId="0" fillId="2" borderId="0" xfId="0" applyFill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9" fontId="7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0" fontId="9" fillId="0" borderId="0" xfId="0" applyFont="1"/>
    <xf numFmtId="0" fontId="9" fillId="2" borderId="0" xfId="0" applyFont="1" applyFill="1"/>
    <xf numFmtId="0" fontId="10" fillId="2" borderId="0" xfId="0" applyFont="1" applyFill="1"/>
    <xf numFmtId="0" fontId="13" fillId="2" borderId="0" xfId="0" applyFont="1" applyFill="1"/>
    <xf numFmtId="0" fontId="14" fillId="2" borderId="1" xfId="0" applyFont="1" applyFill="1" applyBorder="1" applyAlignment="1">
      <alignment horizontal="center"/>
    </xf>
    <xf numFmtId="49" fontId="14" fillId="2" borderId="1" xfId="0" applyNumberFormat="1" applyFont="1" applyFill="1" applyBorder="1" applyAlignment="1"/>
    <xf numFmtId="0" fontId="14" fillId="2" borderId="1" xfId="0" applyFont="1" applyFill="1" applyBorder="1" applyAlignment="1"/>
    <xf numFmtId="20" fontId="14" fillId="2" borderId="1" xfId="0" applyNumberFormat="1" applyFont="1" applyFill="1" applyBorder="1" applyAlignment="1"/>
    <xf numFmtId="49" fontId="9" fillId="2" borderId="0" xfId="0" applyNumberFormat="1" applyFont="1" applyFill="1"/>
    <xf numFmtId="0" fontId="8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vertical="center" wrapText="1"/>
    </xf>
    <xf numFmtId="49" fontId="8" fillId="2" borderId="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vertical="center" wrapText="1"/>
    </xf>
    <xf numFmtId="49" fontId="16" fillId="2" borderId="3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49" fontId="8" fillId="2" borderId="3" xfId="2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19" fillId="2" borderId="3" xfId="0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 wrapText="1"/>
    </xf>
    <xf numFmtId="0" fontId="21" fillId="2" borderId="2" xfId="1" applyFont="1" applyFill="1" applyBorder="1" applyAlignment="1" applyProtection="1">
      <alignment horizontal="center" vertical="center" textRotation="90" wrapText="1"/>
      <protection locked="0"/>
    </xf>
    <xf numFmtId="0" fontId="21" fillId="2" borderId="2" xfId="1" applyFont="1" applyFill="1" applyBorder="1" applyAlignment="1" applyProtection="1">
      <alignment horizontal="center" vertical="center" wrapText="1"/>
      <protection locked="0"/>
    </xf>
    <xf numFmtId="49" fontId="21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28" fillId="3" borderId="2" xfId="1" applyFont="1" applyFill="1" applyBorder="1" applyAlignment="1" applyProtection="1">
      <alignment horizontal="center" vertical="center" textRotation="90" wrapText="1"/>
      <protection locked="0"/>
    </xf>
    <xf numFmtId="0" fontId="28" fillId="3" borderId="2" xfId="1" applyFont="1" applyFill="1" applyBorder="1" applyAlignment="1" applyProtection="1">
      <alignment horizontal="center" vertical="center" wrapText="1"/>
      <protection locked="0"/>
    </xf>
    <xf numFmtId="0" fontId="30" fillId="0" borderId="3" xfId="0" applyFont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 wrapText="1"/>
    </xf>
    <xf numFmtId="0" fontId="32" fillId="0" borderId="0" xfId="0" applyFont="1"/>
    <xf numFmtId="0" fontId="33" fillId="2" borderId="0" xfId="0" applyFont="1" applyFill="1" applyBorder="1" applyAlignment="1">
      <alignment vertical="center" wrapText="1"/>
    </xf>
    <xf numFmtId="0" fontId="34" fillId="0" borderId="0" xfId="0" applyFont="1"/>
    <xf numFmtId="0" fontId="4" fillId="0" borderId="0" xfId="0" applyFont="1"/>
    <xf numFmtId="0" fontId="31" fillId="0" borderId="1" xfId="0" applyFont="1" applyBorder="1" applyAlignment="1">
      <alignment horizontal="right"/>
    </xf>
    <xf numFmtId="164" fontId="29" fillId="2" borderId="3" xfId="0" applyNumberFormat="1" applyFont="1" applyFill="1" applyBorder="1" applyAlignment="1">
      <alignment horizontal="center" vertical="center" wrapText="1"/>
    </xf>
    <xf numFmtId="2" fontId="28" fillId="2" borderId="3" xfId="0" applyNumberFormat="1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/>
    </xf>
    <xf numFmtId="0" fontId="5" fillId="0" borderId="3" xfId="0" applyFont="1" applyBorder="1"/>
    <xf numFmtId="0" fontId="20" fillId="0" borderId="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21" fillId="2" borderId="3" xfId="0" applyFont="1" applyFill="1" applyBorder="1" applyAlignment="1">
      <alignment vertical="center" wrapText="1"/>
    </xf>
    <xf numFmtId="49" fontId="22" fillId="2" borderId="3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vertical="center" wrapText="1"/>
    </xf>
    <xf numFmtId="49" fontId="24" fillId="2" borderId="3" xfId="2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left" vertical="center" wrapText="1"/>
    </xf>
    <xf numFmtId="49" fontId="24" fillId="2" borderId="3" xfId="0" applyNumberFormat="1" applyFont="1" applyFill="1" applyBorder="1" applyAlignment="1">
      <alignment horizontal="center" vertical="center" wrapText="1"/>
    </xf>
    <xf numFmtId="49" fontId="39" fillId="2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vertical="center" wrapText="1"/>
    </xf>
    <xf numFmtId="0" fontId="15" fillId="3" borderId="2" xfId="1" applyFont="1" applyFill="1" applyBorder="1" applyAlignment="1" applyProtection="1">
      <alignment horizontal="center" vertical="center" wrapText="1"/>
      <protection locked="0"/>
    </xf>
    <xf numFmtId="0" fontId="15" fillId="3" borderId="7" xfId="1" applyFont="1" applyFill="1" applyBorder="1" applyAlignment="1" applyProtection="1">
      <alignment horizontal="center" vertical="center" wrapText="1"/>
      <protection locked="0"/>
    </xf>
    <xf numFmtId="0" fontId="14" fillId="0" borderId="3" xfId="0" applyFont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0" xfId="0" applyFont="1"/>
    <xf numFmtId="0" fontId="13" fillId="0" borderId="1" xfId="0" applyFont="1" applyBorder="1" applyAlignment="1">
      <alignment horizontal="left"/>
    </xf>
    <xf numFmtId="0" fontId="13" fillId="2" borderId="0" xfId="0" applyFont="1" applyFill="1" applyBorder="1" applyAlignment="1">
      <alignment vertical="center" wrapText="1"/>
    </xf>
    <xf numFmtId="49" fontId="22" fillId="2" borderId="0" xfId="0" applyNumberFormat="1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 wrapText="1"/>
    </xf>
    <xf numFmtId="49" fontId="24" fillId="2" borderId="0" xfId="0" applyNumberFormat="1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 wrapText="1"/>
    </xf>
    <xf numFmtId="0" fontId="42" fillId="0" borderId="0" xfId="0" applyFont="1"/>
    <xf numFmtId="0" fontId="2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164" fontId="24" fillId="0" borderId="3" xfId="0" applyNumberFormat="1" applyFont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center" vertical="center" wrapText="1"/>
    </xf>
    <xf numFmtId="0" fontId="15" fillId="3" borderId="14" xfId="1" applyFont="1" applyFill="1" applyBorder="1" applyAlignment="1" applyProtection="1">
      <alignment horizontal="center" vertical="center" wrapText="1"/>
      <protection locked="0"/>
    </xf>
    <xf numFmtId="0" fontId="15" fillId="3" borderId="15" xfId="1" applyFont="1" applyFill="1" applyBorder="1" applyAlignment="1" applyProtection="1">
      <alignment horizontal="center" vertical="center" wrapText="1"/>
      <protection locked="0"/>
    </xf>
    <xf numFmtId="0" fontId="36" fillId="2" borderId="4" xfId="0" applyFont="1" applyFill="1" applyBorder="1" applyAlignment="1">
      <alignment horizontal="center" vertical="center" wrapText="1"/>
    </xf>
    <xf numFmtId="164" fontId="36" fillId="2" borderId="4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4" fontId="36" fillId="2" borderId="3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40" fillId="2" borderId="0" xfId="0" applyFont="1" applyFill="1" applyBorder="1" applyAlignment="1">
      <alignment horizontal="left" vertical="center" wrapText="1"/>
    </xf>
    <xf numFmtId="0" fontId="10" fillId="0" borderId="0" xfId="0" applyFont="1"/>
    <xf numFmtId="0" fontId="12" fillId="2" borderId="0" xfId="0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2" fillId="0" borderId="0" xfId="0" applyFont="1"/>
    <xf numFmtId="0" fontId="12" fillId="2" borderId="0" xfId="0" applyFont="1" applyFill="1" applyBorder="1" applyAlignment="1">
      <alignment horizontal="left" vertical="center" wrapText="1"/>
    </xf>
    <xf numFmtId="0" fontId="21" fillId="3" borderId="2" xfId="1" applyFont="1" applyFill="1" applyBorder="1" applyAlignment="1" applyProtection="1">
      <alignment horizontal="center" vertical="center" wrapText="1"/>
      <protection locked="0"/>
    </xf>
    <xf numFmtId="0" fontId="21" fillId="3" borderId="7" xfId="1" applyFont="1" applyFill="1" applyBorder="1" applyAlignment="1" applyProtection="1">
      <alignment horizontal="center" vertical="center" wrapText="1"/>
      <protection locked="0"/>
    </xf>
    <xf numFmtId="0" fontId="21" fillId="3" borderId="14" xfId="1" applyFont="1" applyFill="1" applyBorder="1" applyAlignment="1" applyProtection="1">
      <alignment horizontal="center" vertical="center" wrapText="1"/>
      <protection locked="0"/>
    </xf>
    <xf numFmtId="0" fontId="43" fillId="0" borderId="3" xfId="0" applyFont="1" applyBorder="1" applyAlignment="1">
      <alignment horizontal="center" vertical="center"/>
    </xf>
    <xf numFmtId="0" fontId="40" fillId="2" borderId="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37" fillId="0" borderId="0" xfId="1" applyFont="1" applyAlignment="1" applyProtection="1">
      <alignment horizontal="center" vertical="center"/>
      <protection locked="0"/>
    </xf>
    <xf numFmtId="0" fontId="25" fillId="0" borderId="0" xfId="1" applyFont="1" applyAlignment="1" applyProtection="1">
      <alignment horizontal="center" vertical="center" wrapText="1"/>
      <protection locked="0"/>
    </xf>
    <xf numFmtId="0" fontId="36" fillId="0" borderId="0" xfId="1" applyFont="1" applyAlignment="1" applyProtection="1">
      <alignment horizontal="center" vertical="center" wrapText="1"/>
      <protection locked="0"/>
    </xf>
    <xf numFmtId="0" fontId="12" fillId="0" borderId="0" xfId="1" applyFont="1" applyAlignment="1" applyProtection="1">
      <alignment horizontal="center" vertical="center"/>
      <protection locked="0"/>
    </xf>
    <xf numFmtId="0" fontId="21" fillId="3" borderId="3" xfId="1" applyFont="1" applyFill="1" applyBorder="1" applyAlignment="1" applyProtection="1">
      <alignment horizontal="center" vertical="center" wrapText="1"/>
      <protection locked="0"/>
    </xf>
    <xf numFmtId="0" fontId="22" fillId="2" borderId="4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 vertical="center" wrapText="1"/>
    </xf>
    <xf numFmtId="0" fontId="21" fillId="3" borderId="2" xfId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>
      <alignment horizontal="left"/>
    </xf>
    <xf numFmtId="0" fontId="18" fillId="3" borderId="2" xfId="1" applyFont="1" applyFill="1" applyBorder="1" applyAlignment="1" applyProtection="1">
      <alignment horizontal="center" vertical="center" textRotation="90" wrapText="1"/>
      <protection locked="0"/>
    </xf>
    <xf numFmtId="0" fontId="18" fillId="3" borderId="2" xfId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>
      <alignment horizontal="left"/>
    </xf>
    <xf numFmtId="0" fontId="21" fillId="3" borderId="2" xfId="1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Border="1" applyAlignment="1">
      <alignment horizontal="left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vertical="center" wrapText="1"/>
    </xf>
    <xf numFmtId="49" fontId="19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left" vertical="center" wrapText="1"/>
    </xf>
    <xf numFmtId="49" fontId="9" fillId="2" borderId="0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vertical="center" wrapText="1"/>
    </xf>
    <xf numFmtId="0" fontId="39" fillId="2" borderId="3" xfId="0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vertical="center" wrapText="1"/>
    </xf>
    <xf numFmtId="49" fontId="36" fillId="2" borderId="3" xfId="0" applyNumberFormat="1" applyFont="1" applyFill="1" applyBorder="1" applyAlignment="1">
      <alignment horizontal="center" vertical="center" wrapText="1"/>
    </xf>
    <xf numFmtId="0" fontId="38" fillId="2" borderId="3" xfId="0" applyFont="1" applyFill="1" applyBorder="1" applyAlignment="1">
      <alignment horizontal="left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164" fontId="22" fillId="2" borderId="0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1" fillId="3" borderId="7" xfId="1" applyFont="1" applyFill="1" applyBorder="1" applyAlignment="1" applyProtection="1">
      <alignment horizontal="center" vertical="center" wrapText="1"/>
      <protection locked="0"/>
    </xf>
    <xf numFmtId="0" fontId="24" fillId="2" borderId="4" xfId="0" applyFont="1" applyFill="1" applyBorder="1" applyAlignment="1">
      <alignment horizontal="center" vertical="center" wrapText="1"/>
    </xf>
    <xf numFmtId="164" fontId="22" fillId="2" borderId="3" xfId="0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vertical="center" wrapText="1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/>
    <xf numFmtId="0" fontId="8" fillId="2" borderId="3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left"/>
    </xf>
    <xf numFmtId="0" fontId="9" fillId="2" borderId="3" xfId="0" applyFont="1" applyFill="1" applyBorder="1" applyAlignment="1">
      <alignment horizontal="center" vertical="center"/>
    </xf>
    <xf numFmtId="0" fontId="20" fillId="2" borderId="3" xfId="2" applyFont="1" applyFill="1" applyBorder="1" applyAlignment="1">
      <alignment vertical="center" wrapText="1"/>
    </xf>
    <xf numFmtId="49" fontId="19" fillId="2" borderId="3" xfId="2" applyNumberFormat="1" applyFont="1" applyFill="1" applyBorder="1" applyAlignment="1">
      <alignment horizontal="center" vertical="center" wrapText="1"/>
    </xf>
    <xf numFmtId="0" fontId="19" fillId="2" borderId="3" xfId="2" applyFont="1" applyFill="1" applyBorder="1" applyAlignment="1">
      <alignment horizontal="center" vertical="center" wrapText="1"/>
    </xf>
    <xf numFmtId="0" fontId="18" fillId="2" borderId="3" xfId="2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18" fillId="2" borderId="3" xfId="2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21" fillId="0" borderId="0" xfId="1" applyFont="1" applyAlignment="1" applyProtection="1">
      <alignment horizontal="center"/>
      <protection locked="0"/>
    </xf>
    <xf numFmtId="0" fontId="21" fillId="0" borderId="0" xfId="1" applyFont="1" applyAlignment="1" applyProtection="1">
      <alignment horizontal="left"/>
      <protection locked="0"/>
    </xf>
    <xf numFmtId="0" fontId="38" fillId="2" borderId="0" xfId="0" applyFont="1" applyFill="1" applyBorder="1" applyAlignment="1">
      <alignment vertical="center" wrapText="1"/>
    </xf>
    <xf numFmtId="49" fontId="36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left" vertical="center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15" fillId="3" borderId="3" xfId="1" applyFont="1" applyFill="1" applyBorder="1" applyAlignment="1" applyProtection="1">
      <alignment horizontal="center" vertical="center" textRotation="90" wrapText="1"/>
      <protection locked="0"/>
    </xf>
    <xf numFmtId="0" fontId="36" fillId="2" borderId="0" xfId="0" applyFont="1" applyFill="1" applyBorder="1" applyAlignment="1">
      <alignment horizontal="center" vertical="center" wrapText="1"/>
    </xf>
    <xf numFmtId="164" fontId="36" fillId="2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0" fontId="0" fillId="0" borderId="3" xfId="0" applyBorder="1"/>
    <xf numFmtId="0" fontId="26" fillId="0" borderId="0" xfId="1" applyFont="1" applyAlignment="1" applyProtection="1">
      <alignment horizontal="center" vertical="center" wrapText="1"/>
      <protection locked="0"/>
    </xf>
    <xf numFmtId="164" fontId="24" fillId="0" borderId="4" xfId="0" applyNumberFormat="1" applyFont="1" applyBorder="1" applyAlignment="1">
      <alignment horizontal="center" vertical="center"/>
    </xf>
    <xf numFmtId="0" fontId="45" fillId="0" borderId="0" xfId="1" applyFont="1" applyAlignment="1" applyProtection="1">
      <alignment horizontal="center" vertical="center" wrapText="1"/>
      <protection locked="0"/>
    </xf>
    <xf numFmtId="0" fontId="46" fillId="0" borderId="0" xfId="0" applyFont="1"/>
    <xf numFmtId="0" fontId="47" fillId="0" borderId="0" xfId="1" applyFont="1" applyAlignment="1" applyProtection="1">
      <alignment horizontal="center" vertical="center"/>
      <protection locked="0"/>
    </xf>
    <xf numFmtId="0" fontId="41" fillId="0" borderId="1" xfId="0" applyFont="1" applyBorder="1" applyAlignment="1">
      <alignment horizontal="left"/>
    </xf>
    <xf numFmtId="0" fontId="41" fillId="0" borderId="0" xfId="0" applyFont="1" applyBorder="1" applyAlignment="1">
      <alignment horizontal="center"/>
    </xf>
    <xf numFmtId="165" fontId="20" fillId="0" borderId="3" xfId="0" applyNumberFormat="1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wrapText="1"/>
    </xf>
    <xf numFmtId="2" fontId="24" fillId="0" borderId="4" xfId="0" applyNumberFormat="1" applyFont="1" applyBorder="1" applyAlignment="1">
      <alignment horizontal="center" vertical="center"/>
    </xf>
    <xf numFmtId="2" fontId="22" fillId="2" borderId="3" xfId="0" applyNumberFormat="1" applyFont="1" applyFill="1" applyBorder="1" applyAlignment="1">
      <alignment horizontal="center" vertical="center" wrapText="1"/>
    </xf>
    <xf numFmtId="2" fontId="24" fillId="0" borderId="3" xfId="0" applyNumberFormat="1" applyFont="1" applyBorder="1" applyAlignment="1">
      <alignment horizontal="center" vertical="center"/>
    </xf>
    <xf numFmtId="2" fontId="22" fillId="2" borderId="4" xfId="0" applyNumberFormat="1" applyFont="1" applyFill="1" applyBorder="1" applyAlignment="1">
      <alignment horizontal="center" vertical="center" wrapText="1"/>
    </xf>
    <xf numFmtId="2" fontId="36" fillId="2" borderId="4" xfId="0" applyNumberFormat="1" applyFont="1" applyFill="1" applyBorder="1" applyAlignment="1">
      <alignment horizontal="center" vertical="center" wrapText="1"/>
    </xf>
    <xf numFmtId="2" fontId="36" fillId="2" borderId="3" xfId="0" applyNumberFormat="1" applyFont="1" applyFill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/>
    </xf>
    <xf numFmtId="0" fontId="50" fillId="0" borderId="0" xfId="1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49" fillId="0" borderId="0" xfId="0" applyFont="1" applyAlignment="1">
      <alignment vertical="center"/>
    </xf>
    <xf numFmtId="0" fontId="0" fillId="0" borderId="0" xfId="0" applyFont="1" applyBorder="1"/>
    <xf numFmtId="0" fontId="0" fillId="0" borderId="0" xfId="0" applyFont="1"/>
    <xf numFmtId="0" fontId="51" fillId="0" borderId="21" xfId="0" applyFont="1" applyBorder="1"/>
    <xf numFmtId="0" fontId="51" fillId="0" borderId="0" xfId="0" applyFont="1"/>
    <xf numFmtId="0" fontId="32" fillId="2" borderId="0" xfId="0" applyFont="1" applyFill="1"/>
    <xf numFmtId="0" fontId="2" fillId="0" borderId="0" xfId="0" applyFont="1" applyAlignment="1">
      <alignment vertical="center"/>
    </xf>
    <xf numFmtId="0" fontId="0" fillId="2" borderId="0" xfId="0" applyFont="1" applyFill="1"/>
    <xf numFmtId="0" fontId="52" fillId="0" borderId="21" xfId="0" applyFont="1" applyBorder="1"/>
    <xf numFmtId="0" fontId="52" fillId="0" borderId="0" xfId="0" applyFont="1"/>
    <xf numFmtId="0" fontId="53" fillId="2" borderId="0" xfId="0" applyFont="1" applyFill="1"/>
    <xf numFmtId="0" fontId="54" fillId="0" borderId="0" xfId="0" applyFont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0" xfId="0" applyFont="1"/>
    <xf numFmtId="0" fontId="46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13" fillId="0" borderId="1" xfId="0" applyFont="1" applyBorder="1" applyAlignment="1"/>
    <xf numFmtId="0" fontId="13" fillId="0" borderId="0" xfId="0" applyFont="1" applyBorder="1" applyAlignment="1"/>
    <xf numFmtId="0" fontId="13" fillId="0" borderId="0" xfId="0" applyFont="1"/>
    <xf numFmtId="1" fontId="19" fillId="3" borderId="22" xfId="3" applyNumberFormat="1" applyFont="1" applyFill="1" applyBorder="1" applyAlignment="1" applyProtection="1">
      <alignment horizontal="center" vertical="center" textRotation="90" wrapText="1"/>
      <protection locked="0"/>
    </xf>
    <xf numFmtId="166" fontId="19" fillId="3" borderId="22" xfId="3" applyNumberFormat="1" applyFont="1" applyFill="1" applyBorder="1" applyAlignment="1" applyProtection="1">
      <alignment horizontal="center" vertical="center" wrapText="1"/>
      <protection locked="0"/>
    </xf>
    <xf numFmtId="0" fontId="19" fillId="3" borderId="22" xfId="3" applyFont="1" applyFill="1" applyBorder="1" applyAlignment="1" applyProtection="1">
      <alignment horizontal="center" vertical="center" textRotation="90" wrapText="1"/>
      <protection locked="0"/>
    </xf>
    <xf numFmtId="1" fontId="19" fillId="3" borderId="10" xfId="3" applyNumberFormat="1" applyFont="1" applyFill="1" applyBorder="1" applyAlignment="1" applyProtection="1">
      <alignment horizontal="center" vertical="center" textRotation="90" wrapText="1"/>
      <protection locked="0"/>
    </xf>
    <xf numFmtId="166" fontId="19" fillId="3" borderId="10" xfId="3" applyNumberFormat="1" applyFont="1" applyFill="1" applyBorder="1" applyAlignment="1" applyProtection="1">
      <alignment horizontal="center" vertical="center" wrapText="1"/>
      <protection locked="0"/>
    </xf>
    <xf numFmtId="0" fontId="19" fillId="3" borderId="10" xfId="3" applyFont="1" applyFill="1" applyBorder="1" applyAlignment="1" applyProtection="1">
      <alignment horizontal="center" vertical="center" textRotation="90" wrapText="1"/>
      <protection locked="0"/>
    </xf>
    <xf numFmtId="0" fontId="14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 wrapText="1"/>
    </xf>
    <xf numFmtId="164" fontId="8" fillId="0" borderId="0" xfId="0" applyNumberFormat="1" applyFont="1" applyBorder="1" applyAlignment="1">
      <alignment horizontal="center" vertical="center" wrapText="1"/>
    </xf>
    <xf numFmtId="166" fontId="14" fillId="2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166" fontId="14" fillId="0" borderId="0" xfId="0" applyNumberFormat="1" applyFont="1" applyBorder="1" applyAlignment="1">
      <alignment horizontal="center" vertical="center"/>
    </xf>
    <xf numFmtId="1" fontId="8" fillId="0" borderId="0" xfId="0" applyNumberFormat="1" applyFont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vertical="center"/>
    </xf>
    <xf numFmtId="1" fontId="11" fillId="3" borderId="10" xfId="3" applyNumberFormat="1" applyFont="1" applyFill="1" applyBorder="1" applyAlignment="1" applyProtection="1">
      <alignment horizontal="center" vertical="center" textRotation="90" wrapText="1"/>
      <protection locked="0"/>
    </xf>
    <xf numFmtId="166" fontId="11" fillId="3" borderId="10" xfId="3" applyNumberFormat="1" applyFont="1" applyFill="1" applyBorder="1" applyAlignment="1" applyProtection="1">
      <alignment horizontal="center" vertical="center" wrapText="1"/>
      <protection locked="0"/>
    </xf>
    <xf numFmtId="0" fontId="11" fillId="3" borderId="10" xfId="3" applyFont="1" applyFill="1" applyBorder="1" applyAlignment="1" applyProtection="1">
      <alignment horizontal="center" vertical="center" textRotation="90" wrapText="1"/>
      <protection locked="0"/>
    </xf>
    <xf numFmtId="0" fontId="41" fillId="2" borderId="25" xfId="0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vertical="center" wrapText="1"/>
    </xf>
    <xf numFmtId="49" fontId="56" fillId="2" borderId="3" xfId="0" applyNumberFormat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vertical="center" wrapText="1"/>
    </xf>
    <xf numFmtId="49" fontId="19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 wrapText="1"/>
    </xf>
    <xf numFmtId="166" fontId="20" fillId="2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166" fontId="20" fillId="0" borderId="0" xfId="0" applyNumberFormat="1" applyFont="1" applyBorder="1" applyAlignment="1">
      <alignment horizontal="center" vertical="center"/>
    </xf>
    <xf numFmtId="1" fontId="9" fillId="0" borderId="0" xfId="0" applyNumberFormat="1" applyFont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45" fillId="0" borderId="0" xfId="0" applyFont="1" applyFill="1" applyBorder="1" applyAlignment="1">
      <alignment horizontal="left" vertical="center" wrapText="1"/>
    </xf>
    <xf numFmtId="0" fontId="58" fillId="0" borderId="0" xfId="0" applyFont="1" applyBorder="1" applyAlignment="1">
      <alignment vertical="center"/>
    </xf>
    <xf numFmtId="49" fontId="11" fillId="2" borderId="3" xfId="0" applyNumberFormat="1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vertical="center" wrapText="1"/>
    </xf>
    <xf numFmtId="0" fontId="43" fillId="2" borderId="3" xfId="0" applyFont="1" applyFill="1" applyBorder="1" applyAlignment="1">
      <alignment vertical="center" wrapText="1"/>
    </xf>
    <xf numFmtId="0" fontId="60" fillId="2" borderId="3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left" vertical="center" wrapText="1"/>
    </xf>
    <xf numFmtId="49" fontId="60" fillId="2" borderId="3" xfId="0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vertical="center" wrapText="1"/>
    </xf>
    <xf numFmtId="164" fontId="24" fillId="0" borderId="25" xfId="0" applyNumberFormat="1" applyFont="1" applyBorder="1" applyAlignment="1">
      <alignment horizontal="center" vertical="center" wrapText="1"/>
    </xf>
    <xf numFmtId="166" fontId="13" fillId="2" borderId="25" xfId="0" applyNumberFormat="1" applyFont="1" applyFill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/>
    </xf>
    <xf numFmtId="1" fontId="24" fillId="0" borderId="3" xfId="0" applyNumberFormat="1" applyFont="1" applyBorder="1" applyAlignment="1">
      <alignment horizontal="center" vertical="center"/>
    </xf>
    <xf numFmtId="0" fontId="57" fillId="2" borderId="32" xfId="0" applyFont="1" applyFill="1" applyBorder="1" applyAlignment="1">
      <alignment horizontal="center" vertical="center"/>
    </xf>
    <xf numFmtId="0" fontId="58" fillId="2" borderId="3" xfId="0" applyFont="1" applyFill="1" applyBorder="1" applyAlignment="1">
      <alignment vertical="center" wrapText="1"/>
    </xf>
    <xf numFmtId="49" fontId="45" fillId="2" borderId="3" xfId="0" applyNumberFormat="1" applyFont="1" applyFill="1" applyBorder="1" applyAlignment="1">
      <alignment horizontal="center" vertical="center" wrapText="1"/>
    </xf>
    <xf numFmtId="0" fontId="58" fillId="2" borderId="3" xfId="0" applyFont="1" applyFill="1" applyBorder="1" applyAlignment="1">
      <alignment horizontal="center" vertical="center" wrapText="1"/>
    </xf>
    <xf numFmtId="0" fontId="61" fillId="2" borderId="3" xfId="0" applyFont="1" applyFill="1" applyBorder="1" applyAlignment="1">
      <alignment horizontal="left" vertical="center" wrapText="1"/>
    </xf>
    <xf numFmtId="49" fontId="58" fillId="2" borderId="3" xfId="0" applyNumberFormat="1" applyFont="1" applyFill="1" applyBorder="1" applyAlignment="1">
      <alignment horizontal="center" vertical="center" wrapText="1"/>
    </xf>
    <xf numFmtId="0" fontId="45" fillId="2" borderId="3" xfId="0" applyFont="1" applyFill="1" applyBorder="1" applyAlignment="1">
      <alignment horizontal="center" vertical="center" wrapText="1"/>
    </xf>
    <xf numFmtId="0" fontId="61" fillId="2" borderId="3" xfId="0" applyFont="1" applyFill="1" applyBorder="1" applyAlignment="1">
      <alignment vertical="center" wrapText="1"/>
    </xf>
    <xf numFmtId="164" fontId="58" fillId="0" borderId="25" xfId="0" applyNumberFormat="1" applyFont="1" applyBorder="1" applyAlignment="1">
      <alignment horizontal="center" vertical="center" wrapText="1"/>
    </xf>
    <xf numFmtId="166" fontId="61" fillId="2" borderId="25" xfId="0" applyNumberFormat="1" applyFont="1" applyFill="1" applyBorder="1" applyAlignment="1">
      <alignment horizontal="center" vertical="center" wrapText="1"/>
    </xf>
    <xf numFmtId="0" fontId="58" fillId="0" borderId="25" xfId="0" applyFont="1" applyBorder="1" applyAlignment="1">
      <alignment horizontal="center" vertical="center"/>
    </xf>
    <xf numFmtId="166" fontId="61" fillId="0" borderId="25" xfId="0" applyNumberFormat="1" applyFont="1" applyBorder="1" applyAlignment="1">
      <alignment horizontal="center" vertical="center"/>
    </xf>
    <xf numFmtId="1" fontId="58" fillId="0" borderId="3" xfId="0" applyNumberFormat="1" applyFont="1" applyBorder="1" applyAlignment="1">
      <alignment horizontal="center" vertical="center"/>
    </xf>
    <xf numFmtId="164" fontId="62" fillId="0" borderId="25" xfId="0" applyNumberFormat="1" applyFont="1" applyBorder="1" applyAlignment="1">
      <alignment horizontal="center" vertical="center" wrapText="1"/>
    </xf>
    <xf numFmtId="166" fontId="63" fillId="2" borderId="25" xfId="0" applyNumberFormat="1" applyFont="1" applyFill="1" applyBorder="1" applyAlignment="1">
      <alignment horizontal="center" vertical="center" wrapText="1"/>
    </xf>
    <xf numFmtId="0" fontId="62" fillId="0" borderId="25" xfId="0" applyFont="1" applyBorder="1" applyAlignment="1">
      <alignment horizontal="center" vertical="center"/>
    </xf>
    <xf numFmtId="166" fontId="63" fillId="0" borderId="25" xfId="0" applyNumberFormat="1" applyFont="1" applyBorder="1" applyAlignment="1">
      <alignment horizontal="center" vertical="center"/>
    </xf>
    <xf numFmtId="1" fontId="62" fillId="0" borderId="3" xfId="0" applyNumberFormat="1" applyFont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1" xfId="0" applyFont="1" applyBorder="1" applyAlignment="1"/>
    <xf numFmtId="0" fontId="61" fillId="0" borderId="0" xfId="0" applyFont="1" applyBorder="1" applyAlignment="1"/>
    <xf numFmtId="0" fontId="58" fillId="0" borderId="0" xfId="0" applyFont="1"/>
    <xf numFmtId="0" fontId="61" fillId="0" borderId="0" xfId="0" applyFont="1"/>
    <xf numFmtId="0" fontId="38" fillId="2" borderId="25" xfId="0" applyFont="1" applyFill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68" fillId="0" borderId="3" xfId="0" applyFont="1" applyBorder="1" applyAlignment="1">
      <alignment horizontal="center" vertical="center"/>
    </xf>
    <xf numFmtId="0" fontId="69" fillId="0" borderId="0" xfId="0" applyFont="1"/>
    <xf numFmtId="0" fontId="38" fillId="0" borderId="1" xfId="0" applyFont="1" applyBorder="1" applyAlignment="1"/>
    <xf numFmtId="0" fontId="38" fillId="0" borderId="0" xfId="0" applyFont="1" applyBorder="1" applyAlignment="1"/>
    <xf numFmtId="0" fontId="38" fillId="0" borderId="0" xfId="0" applyFont="1"/>
    <xf numFmtId="0" fontId="36" fillId="2" borderId="3" xfId="0" applyFont="1" applyFill="1" applyBorder="1" applyAlignment="1">
      <alignment vertical="center" wrapText="1"/>
    </xf>
    <xf numFmtId="0" fontId="70" fillId="0" borderId="3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166" fontId="41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6" fillId="0" borderId="21" xfId="0" applyFont="1" applyBorder="1"/>
    <xf numFmtId="1" fontId="36" fillId="3" borderId="22" xfId="3" applyNumberFormat="1" applyFont="1" applyFill="1" applyBorder="1" applyAlignment="1" applyProtection="1">
      <alignment horizontal="center" vertical="center" textRotation="90" wrapText="1"/>
      <protection locked="0"/>
    </xf>
    <xf numFmtId="166" fontId="36" fillId="3" borderId="22" xfId="3" applyNumberFormat="1" applyFont="1" applyFill="1" applyBorder="1" applyAlignment="1" applyProtection="1">
      <alignment horizontal="center" vertical="center" wrapText="1"/>
      <protection locked="0"/>
    </xf>
    <xf numFmtId="0" fontId="36" fillId="3" borderId="22" xfId="3" applyFont="1" applyFill="1" applyBorder="1" applyAlignment="1" applyProtection="1">
      <alignment horizontal="center" vertical="center" textRotation="90" wrapText="1"/>
      <protection locked="0"/>
    </xf>
    <xf numFmtId="1" fontId="36" fillId="3" borderId="10" xfId="3" applyNumberFormat="1" applyFont="1" applyFill="1" applyBorder="1" applyAlignment="1" applyProtection="1">
      <alignment horizontal="center" vertical="center" textRotation="90" wrapText="1"/>
      <protection locked="0"/>
    </xf>
    <xf numFmtId="166" fontId="36" fillId="3" borderId="10" xfId="3" applyNumberFormat="1" applyFont="1" applyFill="1" applyBorder="1" applyAlignment="1" applyProtection="1">
      <alignment horizontal="center" vertical="center" wrapText="1"/>
      <protection locked="0"/>
    </xf>
    <xf numFmtId="0" fontId="36" fillId="3" borderId="10" xfId="3" applyFont="1" applyFill="1" applyBorder="1" applyAlignment="1" applyProtection="1">
      <alignment horizontal="center" vertical="center" textRotation="90" wrapText="1"/>
      <protection locked="0"/>
    </xf>
    <xf numFmtId="0" fontId="71" fillId="0" borderId="0" xfId="0" applyFont="1"/>
    <xf numFmtId="0" fontId="40" fillId="2" borderId="3" xfId="0" applyFont="1" applyFill="1" applyBorder="1" applyAlignment="1">
      <alignment horizontal="left" vertical="center" wrapText="1"/>
    </xf>
    <xf numFmtId="0" fontId="38" fillId="2" borderId="3" xfId="2" applyFont="1" applyFill="1" applyBorder="1" applyAlignment="1">
      <alignment vertical="center" wrapText="1"/>
    </xf>
    <xf numFmtId="49" fontId="36" fillId="2" borderId="3" xfId="2" applyNumberFormat="1" applyFont="1" applyFill="1" applyBorder="1" applyAlignment="1">
      <alignment horizontal="center" vertical="center" wrapText="1"/>
    </xf>
    <xf numFmtId="0" fontId="36" fillId="2" borderId="3" xfId="2" applyFont="1" applyFill="1" applyBorder="1" applyAlignment="1">
      <alignment horizontal="center" vertical="center" wrapText="1"/>
    </xf>
    <xf numFmtId="0" fontId="40" fillId="2" borderId="3" xfId="2" applyFont="1" applyFill="1" applyBorder="1" applyAlignment="1">
      <alignment horizontal="left" vertical="center" wrapText="1"/>
    </xf>
    <xf numFmtId="0" fontId="57" fillId="2" borderId="0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distributed" wrapText="1"/>
    </xf>
    <xf numFmtId="166" fontId="6" fillId="2" borderId="25" xfId="0" applyNumberFormat="1" applyFont="1" applyFill="1" applyBorder="1" applyAlignment="1">
      <alignment horizontal="center" vertical="center" wrapText="1"/>
    </xf>
    <xf numFmtId="166" fontId="38" fillId="2" borderId="25" xfId="0" applyNumberFormat="1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166" fontId="38" fillId="0" borderId="25" xfId="0" applyNumberFormat="1" applyFont="1" applyBorder="1" applyAlignment="1">
      <alignment horizontal="center" vertical="center"/>
    </xf>
    <xf numFmtId="0" fontId="22" fillId="2" borderId="3" xfId="0" applyFont="1" applyFill="1" applyBorder="1" applyAlignment="1">
      <alignment vertical="center" wrapText="1"/>
    </xf>
    <xf numFmtId="0" fontId="21" fillId="2" borderId="3" xfId="2" applyFont="1" applyFill="1" applyBorder="1" applyAlignment="1">
      <alignment vertical="center" wrapText="1"/>
    </xf>
    <xf numFmtId="49" fontId="22" fillId="2" borderId="3" xfId="2" applyNumberFormat="1" applyFont="1" applyFill="1" applyBorder="1" applyAlignment="1">
      <alignment horizontal="center" vertical="center" wrapText="1"/>
    </xf>
    <xf numFmtId="0" fontId="22" fillId="2" borderId="3" xfId="2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13" fillId="2" borderId="3" xfId="2" applyFont="1" applyFill="1" applyBorder="1" applyAlignment="1">
      <alignment vertical="center" wrapText="1"/>
    </xf>
    <xf numFmtId="0" fontId="21" fillId="2" borderId="3" xfId="2" applyFont="1" applyFill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41" fillId="0" borderId="1" xfId="0" applyFont="1" applyBorder="1" applyAlignment="1"/>
    <xf numFmtId="0" fontId="41" fillId="0" borderId="0" xfId="0" applyFont="1" applyBorder="1" applyAlignment="1"/>
    <xf numFmtId="0" fontId="41" fillId="0" borderId="0" xfId="0" applyFont="1"/>
    <xf numFmtId="0" fontId="60" fillId="0" borderId="0" xfId="0" applyFont="1" applyAlignment="1">
      <alignment vertical="center"/>
    </xf>
    <xf numFmtId="0" fontId="56" fillId="0" borderId="0" xfId="0" applyFont="1" applyFill="1" applyBorder="1" applyAlignment="1">
      <alignment horizontal="left" vertical="center" wrapText="1"/>
    </xf>
    <xf numFmtId="0" fontId="60" fillId="0" borderId="0" xfId="0" applyFont="1" applyBorder="1" applyAlignment="1">
      <alignment vertical="center"/>
    </xf>
    <xf numFmtId="0" fontId="60" fillId="0" borderId="0" xfId="0" applyFont="1"/>
    <xf numFmtId="0" fontId="53" fillId="0" borderId="0" xfId="0" applyFont="1" applyAlignment="1">
      <alignment vertical="center"/>
    </xf>
    <xf numFmtId="0" fontId="53" fillId="0" borderId="0" xfId="0" applyFont="1"/>
    <xf numFmtId="0" fontId="6" fillId="0" borderId="0" xfId="0" applyFont="1" applyBorder="1" applyAlignment="1">
      <alignment horizontal="left" vertical="center"/>
    </xf>
    <xf numFmtId="0" fontId="26" fillId="2" borderId="0" xfId="1" applyFont="1" applyFill="1" applyAlignment="1" applyProtection="1">
      <alignment horizontal="center" vertical="center" wrapText="1"/>
      <protection locked="0"/>
    </xf>
    <xf numFmtId="0" fontId="11" fillId="2" borderId="0" xfId="1" applyFont="1" applyFill="1" applyAlignment="1" applyProtection="1">
      <alignment horizontal="center" vertical="center" wrapText="1"/>
      <protection locked="0"/>
    </xf>
    <xf numFmtId="0" fontId="12" fillId="2" borderId="0" xfId="1" applyFont="1" applyFill="1" applyAlignment="1" applyProtection="1">
      <alignment horizontal="center" vertical="center"/>
      <protection locked="0"/>
    </xf>
    <xf numFmtId="0" fontId="13" fillId="2" borderId="1" xfId="0" applyFont="1" applyFill="1" applyBorder="1" applyAlignment="1">
      <alignment horizontal="right"/>
    </xf>
    <xf numFmtId="0" fontId="25" fillId="0" borderId="0" xfId="1" applyFont="1" applyAlignment="1" applyProtection="1">
      <alignment horizontal="center" vertical="center" wrapText="1"/>
      <protection locked="0"/>
    </xf>
    <xf numFmtId="0" fontId="36" fillId="0" borderId="0" xfId="1" applyFont="1" applyAlignment="1" applyProtection="1">
      <alignment horizontal="center" vertical="center" wrapText="1"/>
      <protection locked="0"/>
    </xf>
    <xf numFmtId="0" fontId="37" fillId="0" borderId="0" xfId="1" applyFont="1" applyAlignment="1" applyProtection="1">
      <alignment horizontal="center" vertical="center"/>
      <protection locked="0"/>
    </xf>
    <xf numFmtId="0" fontId="12" fillId="0" borderId="0" xfId="1" applyFont="1" applyAlignment="1" applyProtection="1">
      <alignment horizontal="center" vertical="center" wrapText="1"/>
      <protection locked="0"/>
    </xf>
    <xf numFmtId="0" fontId="12" fillId="0" borderId="0" xfId="1" applyFont="1" applyAlignment="1" applyProtection="1">
      <alignment horizontal="center" vertical="center"/>
      <protection locked="0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0" fontId="13" fillId="0" borderId="1" xfId="0" applyFont="1" applyBorder="1" applyAlignment="1">
      <alignment horizontal="center"/>
    </xf>
    <xf numFmtId="0" fontId="12" fillId="2" borderId="0" xfId="0" applyFont="1" applyFill="1" applyBorder="1" applyAlignment="1">
      <alignment horizontal="left" vertical="center" wrapText="1"/>
    </xf>
    <xf numFmtId="0" fontId="21" fillId="3" borderId="2" xfId="1" applyFont="1" applyFill="1" applyBorder="1" applyAlignment="1" applyProtection="1">
      <alignment horizontal="center" vertical="center" textRotation="90" wrapText="1"/>
      <protection locked="0"/>
    </xf>
    <xf numFmtId="0" fontId="21" fillId="3" borderId="10" xfId="1" applyFont="1" applyFill="1" applyBorder="1" applyAlignment="1" applyProtection="1">
      <alignment horizontal="center" vertical="center" textRotation="90" wrapText="1"/>
      <protection locked="0"/>
    </xf>
    <xf numFmtId="0" fontId="21" fillId="3" borderId="2" xfId="1" applyFont="1" applyFill="1" applyBorder="1" applyAlignment="1" applyProtection="1">
      <alignment horizontal="center" vertical="center" wrapText="1"/>
      <protection locked="0"/>
    </xf>
    <xf numFmtId="0" fontId="21" fillId="3" borderId="10" xfId="1" applyFont="1" applyFill="1" applyBorder="1" applyAlignment="1" applyProtection="1">
      <alignment horizontal="center" vertical="center" wrapText="1"/>
      <protection locked="0"/>
    </xf>
    <xf numFmtId="0" fontId="21" fillId="3" borderId="8" xfId="1" applyFont="1" applyFill="1" applyBorder="1" applyAlignment="1" applyProtection="1">
      <alignment horizontal="center" vertical="center" wrapText="1"/>
      <protection locked="0"/>
    </xf>
    <xf numFmtId="0" fontId="21" fillId="3" borderId="9" xfId="1" applyFont="1" applyFill="1" applyBorder="1" applyAlignment="1" applyProtection="1">
      <alignment horizontal="center" vertical="center" wrapText="1"/>
      <protection locked="0"/>
    </xf>
    <xf numFmtId="0" fontId="11" fillId="0" borderId="0" xfId="1" applyFont="1" applyAlignment="1" applyProtection="1">
      <alignment horizontal="center" vertical="center" wrapText="1"/>
      <protection locked="0"/>
    </xf>
    <xf numFmtId="0" fontId="21" fillId="3" borderId="3" xfId="1" applyFont="1" applyFill="1" applyBorder="1" applyAlignment="1" applyProtection="1">
      <alignment horizontal="center" vertical="center" wrapText="1"/>
      <protection locked="0"/>
    </xf>
    <xf numFmtId="0" fontId="36" fillId="2" borderId="4" xfId="0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 wrapText="1"/>
    </xf>
    <xf numFmtId="0" fontId="36" fillId="2" borderId="6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1" fillId="3" borderId="13" xfId="1" applyFont="1" applyFill="1" applyBorder="1" applyAlignment="1" applyProtection="1">
      <alignment horizontal="center" vertical="center" wrapText="1"/>
      <protection locked="0"/>
    </xf>
    <xf numFmtId="0" fontId="18" fillId="3" borderId="2" xfId="1" applyFont="1" applyFill="1" applyBorder="1" applyAlignment="1" applyProtection="1">
      <alignment horizontal="center" vertical="center" textRotation="90" wrapText="1"/>
      <protection locked="0"/>
    </xf>
    <xf numFmtId="0" fontId="18" fillId="3" borderId="10" xfId="1" applyFont="1" applyFill="1" applyBorder="1" applyAlignment="1" applyProtection="1">
      <alignment horizontal="center" vertical="center" textRotation="90" wrapText="1"/>
      <protection locked="0"/>
    </xf>
    <xf numFmtId="0" fontId="18" fillId="3" borderId="2" xfId="1" applyFont="1" applyFill="1" applyBorder="1" applyAlignment="1" applyProtection="1">
      <alignment horizontal="center" vertical="center" wrapText="1"/>
      <protection locked="0"/>
    </xf>
    <xf numFmtId="0" fontId="18" fillId="3" borderId="10" xfId="1" applyFont="1" applyFill="1" applyBorder="1" applyAlignment="1" applyProtection="1">
      <alignment horizontal="center" vertical="center" wrapText="1"/>
      <protection locked="0"/>
    </xf>
    <xf numFmtId="0" fontId="40" fillId="2" borderId="0" xfId="0" applyFont="1" applyFill="1" applyBorder="1" applyAlignment="1">
      <alignment horizontal="left" vertical="center" wrapText="1"/>
    </xf>
    <xf numFmtId="0" fontId="15" fillId="3" borderId="3" xfId="1" applyFont="1" applyFill="1" applyBorder="1" applyAlignment="1" applyProtection="1">
      <alignment horizontal="center" vertical="center" wrapText="1"/>
      <protection locked="0"/>
    </xf>
    <xf numFmtId="0" fontId="41" fillId="0" borderId="4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18" fillId="3" borderId="8" xfId="1" applyFont="1" applyFill="1" applyBorder="1" applyAlignment="1" applyProtection="1">
      <alignment horizontal="center" vertical="center" wrapText="1"/>
      <protection locked="0"/>
    </xf>
    <xf numFmtId="0" fontId="18" fillId="3" borderId="9" xfId="1" applyFont="1" applyFill="1" applyBorder="1" applyAlignment="1" applyProtection="1">
      <alignment horizontal="center" vertical="center" wrapText="1"/>
      <protection locked="0"/>
    </xf>
    <xf numFmtId="0" fontId="18" fillId="3" borderId="13" xfId="1" applyFont="1" applyFill="1" applyBorder="1" applyAlignment="1" applyProtection="1">
      <alignment horizontal="center" vertical="center" wrapText="1"/>
      <protection locked="0"/>
    </xf>
    <xf numFmtId="0" fontId="15" fillId="3" borderId="16" xfId="1" applyFont="1" applyFill="1" applyBorder="1" applyAlignment="1" applyProtection="1">
      <alignment horizontal="center" vertical="center" textRotation="90" wrapText="1"/>
      <protection locked="0"/>
    </xf>
    <xf numFmtId="0" fontId="15" fillId="3" borderId="11" xfId="1" applyFont="1" applyFill="1" applyBorder="1" applyAlignment="1" applyProtection="1">
      <alignment horizontal="center" vertical="center" textRotation="90" wrapText="1"/>
      <protection locked="0"/>
    </xf>
    <xf numFmtId="0" fontId="18" fillId="3" borderId="7" xfId="1" applyFont="1" applyFill="1" applyBorder="1" applyAlignment="1" applyProtection="1">
      <alignment horizontal="center" vertical="center" wrapText="1"/>
      <protection locked="0"/>
    </xf>
    <xf numFmtId="0" fontId="18" fillId="3" borderId="12" xfId="1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8" fillId="3" borderId="3" xfId="1" applyFont="1" applyFill="1" applyBorder="1" applyAlignment="1" applyProtection="1">
      <alignment horizontal="center" vertical="center" textRotation="90" wrapText="1"/>
      <protection locked="0"/>
    </xf>
    <xf numFmtId="0" fontId="21" fillId="3" borderId="3" xfId="1" applyFont="1" applyFill="1" applyBorder="1" applyAlignment="1" applyProtection="1">
      <alignment horizontal="center" vertical="center" textRotation="90" wrapText="1"/>
      <protection locked="0"/>
    </xf>
    <xf numFmtId="0" fontId="26" fillId="0" borderId="0" xfId="1" applyFont="1" applyAlignment="1" applyProtection="1">
      <alignment horizontal="center" vertical="center" wrapText="1"/>
      <protection locked="0"/>
    </xf>
    <xf numFmtId="0" fontId="45" fillId="0" borderId="0" xfId="1" applyFont="1" applyAlignment="1" applyProtection="1">
      <alignment horizontal="center" vertical="center" wrapText="1"/>
      <protection locked="0"/>
    </xf>
    <xf numFmtId="0" fontId="24" fillId="0" borderId="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47" fillId="0" borderId="0" xfId="1" applyFont="1" applyAlignment="1" applyProtection="1">
      <alignment horizontal="center" vertical="center" wrapText="1"/>
      <protection locked="0"/>
    </xf>
    <xf numFmtId="0" fontId="47" fillId="0" borderId="0" xfId="1" applyFont="1" applyAlignment="1" applyProtection="1">
      <alignment horizontal="center" vertical="center"/>
      <protection locked="0"/>
    </xf>
    <xf numFmtId="0" fontId="38" fillId="0" borderId="1" xfId="0" applyFont="1" applyBorder="1" applyAlignment="1">
      <alignment horizontal="left"/>
    </xf>
    <xf numFmtId="0" fontId="41" fillId="0" borderId="1" xfId="0" applyFont="1" applyBorder="1" applyAlignment="1">
      <alignment horizontal="right"/>
    </xf>
    <xf numFmtId="0" fontId="41" fillId="0" borderId="1" xfId="0" applyFont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12" fillId="0" borderId="3" xfId="1" applyFont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center"/>
      <protection locked="0"/>
    </xf>
    <xf numFmtId="0" fontId="15" fillId="3" borderId="3" xfId="1" applyFont="1" applyFill="1" applyBorder="1" applyAlignment="1" applyProtection="1">
      <alignment horizontal="center" vertical="center" textRotation="90" wrapText="1"/>
      <protection locked="0"/>
    </xf>
    <xf numFmtId="0" fontId="21" fillId="3" borderId="7" xfId="1" applyFont="1" applyFill="1" applyBorder="1" applyAlignment="1" applyProtection="1">
      <alignment horizontal="center" vertical="center" wrapText="1"/>
      <protection locked="0"/>
    </xf>
    <xf numFmtId="0" fontId="21" fillId="3" borderId="17" xfId="1" applyFont="1" applyFill="1" applyBorder="1" applyAlignment="1" applyProtection="1">
      <alignment horizontal="center" vertical="center" wrapText="1"/>
      <protection locked="0"/>
    </xf>
    <xf numFmtId="0" fontId="22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5" fillId="0" borderId="0" xfId="1" applyFont="1" applyAlignment="1" applyProtection="1">
      <alignment horizontal="center" vertical="center" wrapText="1"/>
      <protection locked="0"/>
    </xf>
    <xf numFmtId="0" fontId="33" fillId="2" borderId="0" xfId="0" applyFont="1" applyFill="1" applyBorder="1" applyAlignment="1">
      <alignment horizontal="left" vertical="center" wrapText="1"/>
    </xf>
    <xf numFmtId="0" fontId="27" fillId="0" borderId="0" xfId="1" applyFont="1" applyAlignment="1" applyProtection="1">
      <alignment horizontal="center" vertical="center"/>
      <protection locked="0"/>
    </xf>
    <xf numFmtId="0" fontId="31" fillId="0" borderId="1" xfId="0" applyFont="1" applyBorder="1" applyAlignment="1">
      <alignment horizontal="left"/>
    </xf>
    <xf numFmtId="0" fontId="31" fillId="0" borderId="1" xfId="0" applyFont="1" applyBorder="1" applyAlignment="1">
      <alignment horizontal="right"/>
    </xf>
    <xf numFmtId="0" fontId="48" fillId="0" borderId="1" xfId="0" applyFont="1" applyBorder="1" applyAlignment="1">
      <alignment horizontal="center"/>
    </xf>
    <xf numFmtId="0" fontId="38" fillId="0" borderId="0" xfId="0" applyFont="1" applyAlignment="1">
      <alignment horizontal="right" vertical="top" wrapText="1"/>
    </xf>
    <xf numFmtId="0" fontId="6" fillId="0" borderId="0" xfId="0" applyFont="1" applyAlignment="1">
      <alignment horizontal="left" vertical="distributed" wrapText="1"/>
    </xf>
    <xf numFmtId="0" fontId="55" fillId="0" borderId="0" xfId="0" applyFont="1" applyAlignment="1">
      <alignment horizontal="center" wrapText="1"/>
    </xf>
    <xf numFmtId="0" fontId="67" fillId="0" borderId="0" xfId="1" applyFont="1" applyAlignment="1" applyProtection="1">
      <alignment horizontal="center" vertical="center" wrapText="1"/>
      <protection locked="0"/>
    </xf>
    <xf numFmtId="0" fontId="12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/>
    </xf>
    <xf numFmtId="1" fontId="19" fillId="3" borderId="2" xfId="3" applyNumberFormat="1" applyFont="1" applyFill="1" applyBorder="1" applyAlignment="1" applyProtection="1">
      <alignment horizontal="center" vertical="center" textRotation="90" wrapText="1"/>
      <protection locked="0"/>
    </xf>
    <xf numFmtId="1" fontId="19" fillId="3" borderId="23" xfId="3" applyNumberFormat="1" applyFont="1" applyFill="1" applyBorder="1" applyAlignment="1" applyProtection="1">
      <alignment horizontal="center" vertical="center" textRotation="90" wrapText="1"/>
      <protection locked="0"/>
    </xf>
    <xf numFmtId="166" fontId="18" fillId="3" borderId="2" xfId="1" applyNumberFormat="1" applyFont="1" applyFill="1" applyBorder="1" applyAlignment="1" applyProtection="1">
      <alignment horizontal="center" vertical="center" wrapText="1"/>
      <protection locked="0"/>
    </xf>
    <xf numFmtId="166" fontId="18" fillId="3" borderId="10" xfId="1" applyNumberFormat="1" applyFont="1" applyFill="1" applyBorder="1" applyAlignment="1" applyProtection="1">
      <alignment horizontal="center" vertical="center" wrapText="1"/>
      <protection locked="0"/>
    </xf>
    <xf numFmtId="0" fontId="18" fillId="3" borderId="14" xfId="1" applyFont="1" applyFill="1" applyBorder="1" applyAlignment="1" applyProtection="1">
      <alignment horizontal="center" vertical="center" textRotation="90" wrapText="1"/>
      <protection locked="0"/>
    </xf>
    <xf numFmtId="0" fontId="18" fillId="3" borderId="24" xfId="1" applyFont="1" applyFill="1" applyBorder="1" applyAlignment="1" applyProtection="1">
      <alignment horizontal="center" vertical="center" textRotation="90" wrapText="1"/>
      <protection locked="0"/>
    </xf>
    <xf numFmtId="0" fontId="10" fillId="0" borderId="0" xfId="0" applyFont="1" applyAlignment="1">
      <alignment horizontal="left" vertical="center"/>
    </xf>
    <xf numFmtId="0" fontId="38" fillId="0" borderId="0" xfId="0" applyFont="1" applyBorder="1" applyAlignment="1">
      <alignment horizontal="center" vertical="center"/>
    </xf>
    <xf numFmtId="0" fontId="18" fillId="3" borderId="7" xfId="3" applyFont="1" applyFill="1" applyBorder="1" applyAlignment="1" applyProtection="1">
      <alignment horizontal="center" vertical="center"/>
      <protection locked="0"/>
    </xf>
    <xf numFmtId="0" fontId="18" fillId="3" borderId="14" xfId="3" applyFont="1" applyFill="1" applyBorder="1" applyAlignment="1" applyProtection="1">
      <alignment horizontal="center" vertical="center"/>
      <protection locked="0"/>
    </xf>
    <xf numFmtId="0" fontId="18" fillId="3" borderId="15" xfId="3" applyFont="1" applyFill="1" applyBorder="1" applyAlignment="1" applyProtection="1">
      <alignment horizontal="center" vertical="center"/>
      <protection locked="0"/>
    </xf>
    <xf numFmtId="0" fontId="18" fillId="3" borderId="18" xfId="3" applyFont="1" applyFill="1" applyBorder="1" applyAlignment="1" applyProtection="1">
      <alignment horizontal="center" vertical="center"/>
      <protection locked="0"/>
    </xf>
    <xf numFmtId="0" fontId="18" fillId="3" borderId="19" xfId="3" applyFont="1" applyFill="1" applyBorder="1" applyAlignment="1" applyProtection="1">
      <alignment horizontal="center" vertical="center"/>
      <protection locked="0"/>
    </xf>
    <xf numFmtId="0" fontId="18" fillId="3" borderId="20" xfId="3" applyFont="1" applyFill="1" applyBorder="1" applyAlignment="1" applyProtection="1">
      <alignment horizontal="center" vertical="center"/>
      <protection locked="0"/>
    </xf>
    <xf numFmtId="0" fontId="18" fillId="3" borderId="2" xfId="3" applyFont="1" applyFill="1" applyBorder="1" applyAlignment="1" applyProtection="1">
      <alignment horizontal="center" vertical="center" textRotation="90"/>
      <protection locked="0"/>
    </xf>
    <xf numFmtId="0" fontId="18" fillId="3" borderId="10" xfId="3" applyFont="1" applyFill="1" applyBorder="1" applyAlignment="1" applyProtection="1">
      <alignment horizontal="center" vertical="center" textRotation="90"/>
      <protection locked="0"/>
    </xf>
    <xf numFmtId="0" fontId="12" fillId="3" borderId="2" xfId="1" applyFont="1" applyFill="1" applyBorder="1" applyAlignment="1" applyProtection="1">
      <alignment horizontal="center" vertical="center" wrapText="1"/>
      <protection locked="0"/>
    </xf>
    <xf numFmtId="0" fontId="12" fillId="3" borderId="10" xfId="1" applyFont="1" applyFill="1" applyBorder="1" applyAlignment="1" applyProtection="1">
      <alignment horizontal="center" vertical="center" wrapText="1"/>
      <protection locked="0"/>
    </xf>
    <xf numFmtId="0" fontId="12" fillId="3" borderId="17" xfId="1" applyFont="1" applyFill="1" applyBorder="1" applyAlignment="1" applyProtection="1">
      <alignment horizontal="center" vertical="center" wrapText="1"/>
      <protection locked="0"/>
    </xf>
    <xf numFmtId="0" fontId="59" fillId="0" borderId="0" xfId="0" applyFont="1" applyAlignment="1">
      <alignment horizontal="center" wrapText="1"/>
    </xf>
    <xf numFmtId="0" fontId="64" fillId="0" borderId="0" xfId="1" applyFont="1" applyAlignment="1" applyProtection="1">
      <alignment horizontal="center" vertical="center" wrapText="1"/>
      <protection locked="0"/>
    </xf>
    <xf numFmtId="0" fontId="47" fillId="0" borderId="0" xfId="0" applyFont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0" xfId="0" applyFont="1" applyAlignment="1">
      <alignment horizontal="right" vertical="top"/>
    </xf>
    <xf numFmtId="0" fontId="61" fillId="0" borderId="0" xfId="0" applyFont="1" applyAlignment="1">
      <alignment horizontal="left" vertical="distributed" wrapText="1"/>
    </xf>
    <xf numFmtId="0" fontId="12" fillId="3" borderId="2" xfId="1" applyFont="1" applyFill="1" applyBorder="1" applyAlignment="1" applyProtection="1">
      <alignment horizontal="center" vertical="center" textRotation="90" wrapText="1"/>
      <protection locked="0"/>
    </xf>
    <xf numFmtId="0" fontId="12" fillId="3" borderId="10" xfId="1" applyFont="1" applyFill="1" applyBorder="1" applyAlignment="1" applyProtection="1">
      <alignment horizontal="center" vertical="center" textRotation="90" wrapText="1"/>
      <protection locked="0"/>
    </xf>
    <xf numFmtId="166" fontId="12" fillId="3" borderId="2" xfId="1" applyNumberFormat="1" applyFont="1" applyFill="1" applyBorder="1" applyAlignment="1" applyProtection="1">
      <alignment horizontal="center" vertical="center" wrapText="1"/>
      <protection locked="0"/>
    </xf>
    <xf numFmtId="166" fontId="12" fillId="3" borderId="10" xfId="1" applyNumberFormat="1" applyFont="1" applyFill="1" applyBorder="1" applyAlignment="1" applyProtection="1">
      <alignment horizontal="center" vertical="center" wrapText="1"/>
      <protection locked="0"/>
    </xf>
    <xf numFmtId="0" fontId="12" fillId="3" borderId="14" xfId="1" applyFont="1" applyFill="1" applyBorder="1" applyAlignment="1" applyProtection="1">
      <alignment horizontal="center" vertical="center" textRotation="90" wrapText="1"/>
      <protection locked="0"/>
    </xf>
    <xf numFmtId="0" fontId="12" fillId="3" borderId="0" xfId="1" applyFont="1" applyFill="1" applyBorder="1" applyAlignment="1" applyProtection="1">
      <alignment horizontal="center" vertical="center" textRotation="90" wrapText="1"/>
      <protection locked="0"/>
    </xf>
    <xf numFmtId="0" fontId="12" fillId="3" borderId="24" xfId="1" applyFont="1" applyFill="1" applyBorder="1" applyAlignment="1" applyProtection="1">
      <alignment horizontal="center" vertical="center" textRotation="90" wrapText="1"/>
      <protection locked="0"/>
    </xf>
    <xf numFmtId="0" fontId="12" fillId="3" borderId="26" xfId="3" applyFont="1" applyFill="1" applyBorder="1" applyAlignment="1" applyProtection="1">
      <alignment horizontal="center" vertical="center"/>
      <protection locked="0"/>
    </xf>
    <xf numFmtId="0" fontId="12" fillId="3" borderId="27" xfId="3" applyFont="1" applyFill="1" applyBorder="1" applyAlignment="1" applyProtection="1">
      <alignment horizontal="center" vertical="center"/>
      <protection locked="0"/>
    </xf>
    <xf numFmtId="0" fontId="12" fillId="3" borderId="28" xfId="3" applyFont="1" applyFill="1" applyBorder="1" applyAlignment="1" applyProtection="1">
      <alignment horizontal="center" vertical="center"/>
      <protection locked="0"/>
    </xf>
    <xf numFmtId="14" fontId="61" fillId="0" borderId="1" xfId="0" applyNumberFormat="1" applyFont="1" applyBorder="1" applyAlignment="1">
      <alignment horizontal="right"/>
    </xf>
    <xf numFmtId="0" fontId="58" fillId="0" borderId="0" xfId="0" applyFont="1" applyAlignment="1">
      <alignment horizontal="left" vertical="center"/>
    </xf>
    <xf numFmtId="0" fontId="12" fillId="3" borderId="7" xfId="3" applyFont="1" applyFill="1" applyBorder="1" applyAlignment="1" applyProtection="1">
      <alignment horizontal="center" vertical="center"/>
      <protection locked="0"/>
    </xf>
    <xf numFmtId="0" fontId="12" fillId="3" borderId="14" xfId="3" applyFont="1" applyFill="1" applyBorder="1" applyAlignment="1" applyProtection="1">
      <alignment horizontal="center" vertical="center"/>
      <protection locked="0"/>
    </xf>
    <xf numFmtId="0" fontId="12" fillId="3" borderId="15" xfId="3" applyFont="1" applyFill="1" applyBorder="1" applyAlignment="1" applyProtection="1">
      <alignment horizontal="center" vertical="center"/>
      <protection locked="0"/>
    </xf>
    <xf numFmtId="0" fontId="12" fillId="3" borderId="2" xfId="3" applyFont="1" applyFill="1" applyBorder="1" applyAlignment="1" applyProtection="1">
      <alignment horizontal="center" vertical="center" textRotation="90"/>
      <protection locked="0"/>
    </xf>
    <xf numFmtId="0" fontId="12" fillId="3" borderId="29" xfId="3" applyFont="1" applyFill="1" applyBorder="1" applyAlignment="1" applyProtection="1">
      <alignment horizontal="center" vertical="center" textRotation="90"/>
      <protection locked="0"/>
    </xf>
    <xf numFmtId="0" fontId="12" fillId="3" borderId="10" xfId="3" applyFont="1" applyFill="1" applyBorder="1" applyAlignment="1" applyProtection="1">
      <alignment horizontal="center" vertical="center" textRotation="90"/>
      <protection locked="0"/>
    </xf>
    <xf numFmtId="0" fontId="57" fillId="2" borderId="30" xfId="0" applyFont="1" applyFill="1" applyBorder="1" applyAlignment="1">
      <alignment horizontal="center" vertical="center"/>
    </xf>
    <xf numFmtId="0" fontId="57" fillId="2" borderId="31" xfId="0" applyFont="1" applyFill="1" applyBorder="1" applyAlignment="1">
      <alignment horizontal="center" vertical="center"/>
    </xf>
    <xf numFmtId="0" fontId="57" fillId="2" borderId="32" xfId="0" applyFont="1" applyFill="1" applyBorder="1" applyAlignment="1">
      <alignment horizontal="center" vertical="center"/>
    </xf>
    <xf numFmtId="0" fontId="41" fillId="0" borderId="0" xfId="0" applyFont="1" applyAlignment="1">
      <alignment horizontal="right" vertical="top" wrapText="1"/>
    </xf>
    <xf numFmtId="14" fontId="38" fillId="0" borderId="1" xfId="0" applyNumberFormat="1" applyFont="1" applyBorder="1" applyAlignment="1">
      <alignment horizontal="center"/>
    </xf>
    <xf numFmtId="0" fontId="40" fillId="3" borderId="2" xfId="1" applyFont="1" applyFill="1" applyBorder="1" applyAlignment="1" applyProtection="1">
      <alignment horizontal="center" vertical="center" textRotation="90" wrapText="1"/>
      <protection locked="0"/>
    </xf>
    <xf numFmtId="0" fontId="40" fillId="3" borderId="10" xfId="1" applyFont="1" applyFill="1" applyBorder="1" applyAlignment="1" applyProtection="1">
      <alignment horizontal="center" vertical="center" textRotation="90" wrapText="1"/>
      <protection locked="0"/>
    </xf>
    <xf numFmtId="0" fontId="65" fillId="0" borderId="0" xfId="1" applyFont="1" applyAlignment="1" applyProtection="1">
      <alignment horizontal="center" vertical="center" wrapText="1"/>
      <protection locked="0"/>
    </xf>
    <xf numFmtId="0" fontId="66" fillId="0" borderId="0" xfId="1" applyFont="1" applyAlignment="1" applyProtection="1">
      <alignment horizontal="center" vertical="center" wrapText="1"/>
      <protection locked="0"/>
    </xf>
    <xf numFmtId="0" fontId="66" fillId="0" borderId="0" xfId="0" applyFont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40" fillId="3" borderId="2" xfId="1" applyFont="1" applyFill="1" applyBorder="1" applyAlignment="1" applyProtection="1">
      <alignment horizontal="center" vertical="center" wrapText="1"/>
      <protection locked="0"/>
    </xf>
    <xf numFmtId="0" fontId="40" fillId="3" borderId="10" xfId="1" applyFont="1" applyFill="1" applyBorder="1" applyAlignment="1" applyProtection="1">
      <alignment horizontal="center" vertical="center" wrapText="1"/>
      <protection locked="0"/>
    </xf>
    <xf numFmtId="0" fontId="40" fillId="3" borderId="14" xfId="1" applyFont="1" applyFill="1" applyBorder="1" applyAlignment="1" applyProtection="1">
      <alignment horizontal="center" vertical="center" textRotation="90" wrapText="1"/>
      <protection locked="0"/>
    </xf>
    <xf numFmtId="0" fontId="40" fillId="3" borderId="24" xfId="1" applyFont="1" applyFill="1" applyBorder="1" applyAlignment="1" applyProtection="1">
      <alignment horizontal="center" vertical="center" textRotation="90" wrapText="1"/>
      <protection locked="0"/>
    </xf>
    <xf numFmtId="0" fontId="10" fillId="0" borderId="0" xfId="0" applyFont="1" applyAlignment="1">
      <alignment horizontal="left" vertical="distributed" wrapText="1"/>
    </xf>
    <xf numFmtId="166" fontId="40" fillId="3" borderId="2" xfId="1" applyNumberFormat="1" applyFont="1" applyFill="1" applyBorder="1" applyAlignment="1" applyProtection="1">
      <alignment horizontal="center" vertical="center" wrapText="1"/>
      <protection locked="0"/>
    </xf>
    <xf numFmtId="166" fontId="40" fillId="3" borderId="10" xfId="1" applyNumberFormat="1" applyFont="1" applyFill="1" applyBorder="1" applyAlignment="1" applyProtection="1">
      <alignment horizontal="center" vertical="center" wrapText="1"/>
      <protection locked="0"/>
    </xf>
    <xf numFmtId="0" fontId="61" fillId="0" borderId="4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61" fillId="0" borderId="6" xfId="0" applyFont="1" applyBorder="1" applyAlignment="1">
      <alignment horizontal="center" vertical="center"/>
    </xf>
    <xf numFmtId="0" fontId="40" fillId="3" borderId="2" xfId="3" applyFont="1" applyFill="1" applyBorder="1" applyAlignment="1" applyProtection="1">
      <alignment horizontal="center" vertical="center" textRotation="90"/>
      <protection locked="0"/>
    </xf>
    <xf numFmtId="0" fontId="40" fillId="3" borderId="10" xfId="3" applyFont="1" applyFill="1" applyBorder="1" applyAlignment="1" applyProtection="1">
      <alignment horizontal="center" vertical="center" textRotation="90"/>
      <protection locked="0"/>
    </xf>
    <xf numFmtId="1" fontId="36" fillId="3" borderId="2" xfId="3" applyNumberFormat="1" applyFont="1" applyFill="1" applyBorder="1" applyAlignment="1" applyProtection="1">
      <alignment horizontal="center" vertical="center" textRotation="90" wrapText="1"/>
      <protection locked="0"/>
    </xf>
    <xf numFmtId="1" fontId="36" fillId="3" borderId="23" xfId="3" applyNumberFormat="1" applyFont="1" applyFill="1" applyBorder="1" applyAlignment="1" applyProtection="1">
      <alignment horizontal="center" vertical="center" textRotation="90" wrapText="1"/>
      <protection locked="0"/>
    </xf>
    <xf numFmtId="0" fontId="40" fillId="3" borderId="7" xfId="3" applyFont="1" applyFill="1" applyBorder="1" applyAlignment="1" applyProtection="1">
      <alignment horizontal="center" vertical="center"/>
      <protection locked="0"/>
    </xf>
    <xf numFmtId="0" fontId="40" fillId="3" borderId="14" xfId="3" applyFont="1" applyFill="1" applyBorder="1" applyAlignment="1" applyProtection="1">
      <alignment horizontal="center" vertical="center"/>
      <protection locked="0"/>
    </xf>
    <xf numFmtId="0" fontId="40" fillId="3" borderId="15" xfId="3" applyFont="1" applyFill="1" applyBorder="1" applyAlignment="1" applyProtection="1">
      <alignment horizontal="center" vertical="center"/>
      <protection locked="0"/>
    </xf>
    <xf numFmtId="0" fontId="40" fillId="3" borderId="18" xfId="3" applyFont="1" applyFill="1" applyBorder="1" applyAlignment="1" applyProtection="1">
      <alignment horizontal="center" vertical="center"/>
      <protection locked="0"/>
    </xf>
    <xf numFmtId="0" fontId="40" fillId="3" borderId="19" xfId="3" applyFont="1" applyFill="1" applyBorder="1" applyAlignment="1" applyProtection="1">
      <alignment horizontal="center" vertical="center"/>
      <protection locked="0"/>
    </xf>
    <xf numFmtId="0" fontId="40" fillId="3" borderId="20" xfId="3" applyFont="1" applyFill="1" applyBorder="1" applyAlignment="1" applyProtection="1">
      <alignment horizontal="center" vertical="center"/>
      <protection locked="0"/>
    </xf>
    <xf numFmtId="0" fontId="41" fillId="0" borderId="0" xfId="0" applyFont="1" applyAlignment="1">
      <alignment horizontal="left" vertical="distributed" wrapText="1"/>
    </xf>
    <xf numFmtId="0" fontId="72" fillId="0" borderId="0" xfId="0" applyFont="1" applyAlignment="1">
      <alignment horizontal="center" wrapText="1"/>
    </xf>
    <xf numFmtId="0" fontId="73" fillId="0" borderId="0" xfId="1" applyFont="1" applyAlignment="1" applyProtection="1">
      <alignment horizontal="center" vertical="center" wrapText="1"/>
      <protection locked="0"/>
    </xf>
    <xf numFmtId="0" fontId="37" fillId="0" borderId="0" xfId="1" applyFont="1" applyAlignment="1" applyProtection="1">
      <alignment horizontal="center" vertical="center" wrapText="1"/>
      <protection locked="0"/>
    </xf>
    <xf numFmtId="0" fontId="37" fillId="0" borderId="0" xfId="0" applyFont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14" fontId="41" fillId="0" borderId="1" xfId="0" applyNumberFormat="1" applyFont="1" applyBorder="1" applyAlignment="1">
      <alignment horizontal="center"/>
    </xf>
    <xf numFmtId="0" fontId="18" fillId="3" borderId="23" xfId="3" applyFont="1" applyFill="1" applyBorder="1" applyAlignment="1" applyProtection="1">
      <alignment horizontal="center" vertical="center" textRotation="90"/>
      <protection locked="0"/>
    </xf>
    <xf numFmtId="0" fontId="60" fillId="0" borderId="0" xfId="0" applyFont="1" applyAlignment="1">
      <alignment horizontal="left" vertical="center"/>
    </xf>
    <xf numFmtId="0" fontId="41" fillId="2" borderId="30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</cellXfs>
  <cellStyles count="5">
    <cellStyle name="Обычный" xfId="0" builtinId="0"/>
    <cellStyle name="Обычный 2" xfId="2"/>
    <cellStyle name="Обычный 2 2" xfId="4"/>
    <cellStyle name="Обычный_Измайлово-2003" xfId="3"/>
    <cellStyle name="Обычный_Лист Microsoft Excel" xfId="1"/>
  </cellStyles>
  <dxfs count="24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0"/>
  <sheetViews>
    <sheetView view="pageBreakPreview" topLeftCell="A27" zoomScaleNormal="100" zoomScaleSheetLayoutView="100" workbookViewId="0">
      <selection activeCell="B34" sqref="B34:D34"/>
    </sheetView>
  </sheetViews>
  <sheetFormatPr defaultRowHeight="15" x14ac:dyDescent="0.25"/>
  <cols>
    <col min="1" max="1" width="5.28515625" customWidth="1"/>
    <col min="2" max="2" width="18.28515625" customWidth="1"/>
    <col min="3" max="3" width="8.85546875" customWidth="1"/>
    <col min="4" max="4" width="7.140625" customWidth="1"/>
    <col min="5" max="5" width="42" customWidth="1"/>
    <col min="6" max="6" width="9.42578125" customWidth="1"/>
    <col min="7" max="7" width="14.42578125" customWidth="1"/>
    <col min="8" max="8" width="16.7109375" customWidth="1"/>
    <col min="9" max="10" width="19.42578125" customWidth="1"/>
    <col min="11" max="11" width="14.140625" customWidth="1"/>
  </cols>
  <sheetData>
    <row r="1" spans="1:11" ht="39" customHeight="1" x14ac:dyDescent="0.25">
      <c r="A1" s="8"/>
      <c r="B1" s="324" t="s">
        <v>383</v>
      </c>
      <c r="C1" s="324"/>
      <c r="D1" s="324"/>
      <c r="E1" s="324"/>
      <c r="F1" s="324"/>
      <c r="G1" s="324"/>
      <c r="H1" s="324"/>
      <c r="I1" s="324"/>
      <c r="J1" s="324"/>
      <c r="K1" s="324"/>
    </row>
    <row r="2" spans="1:11" ht="24.6" customHeight="1" x14ac:dyDescent="0.3">
      <c r="A2" s="9"/>
      <c r="B2" s="325" t="s">
        <v>14</v>
      </c>
      <c r="C2" s="325"/>
      <c r="D2" s="325"/>
      <c r="E2" s="325"/>
      <c r="F2" s="325"/>
      <c r="G2" s="325"/>
      <c r="H2" s="325"/>
      <c r="I2" s="325"/>
      <c r="J2" s="325"/>
      <c r="K2" s="325"/>
    </row>
    <row r="3" spans="1:11" ht="25.9" customHeight="1" x14ac:dyDescent="0.3">
      <c r="A3" s="9"/>
      <c r="B3" s="326" t="s">
        <v>0</v>
      </c>
      <c r="C3" s="326"/>
      <c r="D3" s="326"/>
      <c r="E3" s="326"/>
      <c r="F3" s="326"/>
      <c r="G3" s="326"/>
      <c r="H3" s="326"/>
      <c r="I3" s="326"/>
      <c r="J3" s="326"/>
      <c r="K3" s="326"/>
    </row>
    <row r="4" spans="1:11" ht="15.75" x14ac:dyDescent="0.25">
      <c r="A4" s="10" t="s">
        <v>16</v>
      </c>
      <c r="B4" s="11"/>
      <c r="C4" s="12"/>
      <c r="D4" s="13"/>
      <c r="E4" s="14"/>
      <c r="F4" s="15"/>
      <c r="G4" s="8"/>
      <c r="H4" s="8"/>
      <c r="I4" s="327" t="s">
        <v>15</v>
      </c>
      <c r="J4" s="327"/>
      <c r="K4" s="327"/>
    </row>
    <row r="5" spans="1:11" s="34" customFormat="1" ht="50.45" customHeight="1" x14ac:dyDescent="0.25">
      <c r="A5" s="31" t="s">
        <v>1</v>
      </c>
      <c r="B5" s="32" t="s">
        <v>212</v>
      </c>
      <c r="C5" s="33" t="s">
        <v>2</v>
      </c>
      <c r="D5" s="31" t="s">
        <v>3</v>
      </c>
      <c r="E5" s="32" t="s">
        <v>213</v>
      </c>
      <c r="F5" s="33" t="s">
        <v>2</v>
      </c>
      <c r="G5" s="32" t="s">
        <v>4</v>
      </c>
      <c r="H5" s="32" t="s">
        <v>5</v>
      </c>
      <c r="I5" s="32" t="s">
        <v>6</v>
      </c>
      <c r="J5" s="32" t="s">
        <v>7</v>
      </c>
      <c r="K5" s="32" t="s">
        <v>211</v>
      </c>
    </row>
    <row r="6" spans="1:11" s="1" customFormat="1" ht="29.45" customHeight="1" x14ac:dyDescent="0.25">
      <c r="A6" s="16">
        <v>1</v>
      </c>
      <c r="B6" s="20" t="s">
        <v>127</v>
      </c>
      <c r="C6" s="21" t="s">
        <v>67</v>
      </c>
      <c r="D6" s="22" t="s">
        <v>17</v>
      </c>
      <c r="E6" s="20" t="s">
        <v>128</v>
      </c>
      <c r="F6" s="21" t="s">
        <v>67</v>
      </c>
      <c r="G6" s="22" t="s">
        <v>25</v>
      </c>
      <c r="H6" s="22" t="s">
        <v>38</v>
      </c>
      <c r="I6" s="19" t="s">
        <v>26</v>
      </c>
      <c r="J6" s="19" t="s">
        <v>8</v>
      </c>
      <c r="K6" s="19" t="s">
        <v>27</v>
      </c>
    </row>
    <row r="7" spans="1:11" s="1" customFormat="1" ht="29.45" customHeight="1" x14ac:dyDescent="0.25">
      <c r="A7" s="16">
        <v>2</v>
      </c>
      <c r="B7" s="17" t="s">
        <v>129</v>
      </c>
      <c r="C7" s="23" t="s">
        <v>67</v>
      </c>
      <c r="D7" s="19" t="s">
        <v>17</v>
      </c>
      <c r="E7" s="20" t="s">
        <v>128</v>
      </c>
      <c r="F7" s="21" t="s">
        <v>67</v>
      </c>
      <c r="G7" s="22" t="s">
        <v>25</v>
      </c>
      <c r="H7" s="22" t="s">
        <v>38</v>
      </c>
      <c r="I7" s="19" t="s">
        <v>26</v>
      </c>
      <c r="J7" s="19" t="s">
        <v>8</v>
      </c>
      <c r="K7" s="19" t="s">
        <v>27</v>
      </c>
    </row>
    <row r="8" spans="1:11" s="1" customFormat="1" ht="29.45" customHeight="1" x14ac:dyDescent="0.25">
      <c r="A8" s="16">
        <v>3</v>
      </c>
      <c r="B8" s="17" t="s">
        <v>165</v>
      </c>
      <c r="C8" s="21" t="s">
        <v>67</v>
      </c>
      <c r="D8" s="19" t="s">
        <v>17</v>
      </c>
      <c r="E8" s="24" t="s">
        <v>159</v>
      </c>
      <c r="F8" s="18" t="s">
        <v>65</v>
      </c>
      <c r="G8" s="19" t="s">
        <v>23</v>
      </c>
      <c r="H8" s="22" t="s">
        <v>59</v>
      </c>
      <c r="I8" s="19" t="s">
        <v>23</v>
      </c>
      <c r="J8" s="19" t="s">
        <v>8</v>
      </c>
      <c r="K8" s="19" t="s">
        <v>27</v>
      </c>
    </row>
    <row r="9" spans="1:11" s="1" customFormat="1" ht="29.45" customHeight="1" x14ac:dyDescent="0.25">
      <c r="A9" s="16">
        <v>4</v>
      </c>
      <c r="B9" s="17" t="s">
        <v>360</v>
      </c>
      <c r="C9" s="21" t="s">
        <v>67</v>
      </c>
      <c r="D9" s="19" t="s">
        <v>17</v>
      </c>
      <c r="E9" s="24" t="s">
        <v>361</v>
      </c>
      <c r="F9" s="18" t="s">
        <v>67</v>
      </c>
      <c r="G9" s="22" t="s">
        <v>359</v>
      </c>
      <c r="H9" s="22" t="s">
        <v>359</v>
      </c>
      <c r="I9" s="19" t="s">
        <v>358</v>
      </c>
      <c r="J9" s="19" t="s">
        <v>8</v>
      </c>
      <c r="K9" s="19" t="s">
        <v>27</v>
      </c>
    </row>
    <row r="10" spans="1:11" s="1" customFormat="1" ht="29.45" customHeight="1" x14ac:dyDescent="0.25">
      <c r="A10" s="16">
        <v>5</v>
      </c>
      <c r="B10" s="17" t="s">
        <v>362</v>
      </c>
      <c r="C10" s="21" t="s">
        <v>67</v>
      </c>
      <c r="D10" s="19" t="s">
        <v>17</v>
      </c>
      <c r="E10" s="24" t="s">
        <v>363</v>
      </c>
      <c r="F10" s="18" t="s">
        <v>67</v>
      </c>
      <c r="G10" s="22" t="s">
        <v>359</v>
      </c>
      <c r="H10" s="22" t="s">
        <v>359</v>
      </c>
      <c r="I10" s="19" t="s">
        <v>358</v>
      </c>
      <c r="J10" s="19" t="s">
        <v>8</v>
      </c>
      <c r="K10" s="19" t="s">
        <v>27</v>
      </c>
    </row>
    <row r="11" spans="1:11" s="1" customFormat="1" ht="29.45" customHeight="1" x14ac:dyDescent="0.25">
      <c r="A11" s="16">
        <v>6</v>
      </c>
      <c r="B11" s="17" t="s">
        <v>366</v>
      </c>
      <c r="C11" s="21" t="s">
        <v>67</v>
      </c>
      <c r="D11" s="19" t="s">
        <v>17</v>
      </c>
      <c r="E11" s="24" t="s">
        <v>361</v>
      </c>
      <c r="F11" s="18" t="s">
        <v>67</v>
      </c>
      <c r="G11" s="22" t="s">
        <v>359</v>
      </c>
      <c r="H11" s="22" t="s">
        <v>359</v>
      </c>
      <c r="I11" s="19" t="s">
        <v>358</v>
      </c>
      <c r="J11" s="19" t="s">
        <v>8</v>
      </c>
      <c r="K11" s="19" t="s">
        <v>27</v>
      </c>
    </row>
    <row r="12" spans="1:11" s="1" customFormat="1" ht="29.45" customHeight="1" x14ac:dyDescent="0.25">
      <c r="A12" s="16">
        <v>7</v>
      </c>
      <c r="B12" s="64" t="s">
        <v>326</v>
      </c>
      <c r="C12" s="21" t="s">
        <v>67</v>
      </c>
      <c r="D12" s="19" t="s">
        <v>17</v>
      </c>
      <c r="E12" s="24" t="s">
        <v>321</v>
      </c>
      <c r="F12" s="18" t="s">
        <v>67</v>
      </c>
      <c r="G12" s="19" t="s">
        <v>100</v>
      </c>
      <c r="H12" s="22" t="s">
        <v>103</v>
      </c>
      <c r="I12" s="19" t="s">
        <v>104</v>
      </c>
      <c r="J12" s="19" t="s">
        <v>8</v>
      </c>
      <c r="K12" s="19" t="s">
        <v>30</v>
      </c>
    </row>
    <row r="13" spans="1:11" s="1" customFormat="1" ht="29.45" customHeight="1" x14ac:dyDescent="0.25">
      <c r="A13" s="16">
        <v>8</v>
      </c>
      <c r="B13" s="64" t="s">
        <v>327</v>
      </c>
      <c r="C13" s="21" t="s">
        <v>57</v>
      </c>
      <c r="D13" s="19">
        <v>3</v>
      </c>
      <c r="E13" s="24" t="s">
        <v>155</v>
      </c>
      <c r="F13" s="18" t="s">
        <v>58</v>
      </c>
      <c r="G13" s="19" t="s">
        <v>23</v>
      </c>
      <c r="H13" s="22" t="s">
        <v>59</v>
      </c>
      <c r="I13" s="19" t="s">
        <v>23</v>
      </c>
      <c r="J13" s="19" t="s">
        <v>8</v>
      </c>
      <c r="K13" s="19" t="s">
        <v>60</v>
      </c>
    </row>
    <row r="14" spans="1:11" s="1" customFormat="1" ht="29.45" customHeight="1" x14ac:dyDescent="0.25">
      <c r="A14" s="16">
        <v>9</v>
      </c>
      <c r="B14" s="17" t="s">
        <v>154</v>
      </c>
      <c r="C14" s="21" t="s">
        <v>57</v>
      </c>
      <c r="D14" s="19">
        <v>3</v>
      </c>
      <c r="E14" s="24" t="s">
        <v>156</v>
      </c>
      <c r="F14" s="18" t="s">
        <v>61</v>
      </c>
      <c r="G14" s="19" t="s">
        <v>23</v>
      </c>
      <c r="H14" s="22" t="s">
        <v>59</v>
      </c>
      <c r="I14" s="19" t="s">
        <v>23</v>
      </c>
      <c r="J14" s="19" t="s">
        <v>8</v>
      </c>
      <c r="K14" s="19" t="s">
        <v>60</v>
      </c>
    </row>
    <row r="15" spans="1:11" s="1" customFormat="1" ht="29.45" customHeight="1" x14ac:dyDescent="0.25">
      <c r="A15" s="16">
        <v>10</v>
      </c>
      <c r="B15" s="17" t="s">
        <v>131</v>
      </c>
      <c r="C15" s="21" t="s">
        <v>67</v>
      </c>
      <c r="D15" s="19" t="s">
        <v>17</v>
      </c>
      <c r="E15" s="24" t="s">
        <v>132</v>
      </c>
      <c r="F15" s="18" t="s">
        <v>67</v>
      </c>
      <c r="G15" s="22" t="s">
        <v>38</v>
      </c>
      <c r="H15" s="22" t="s">
        <v>38</v>
      </c>
      <c r="I15" s="19" t="s">
        <v>26</v>
      </c>
      <c r="J15" s="19" t="s">
        <v>8</v>
      </c>
      <c r="K15" s="19" t="s">
        <v>34</v>
      </c>
    </row>
    <row r="16" spans="1:11" s="1" customFormat="1" ht="29.45" customHeight="1" x14ac:dyDescent="0.25">
      <c r="A16" s="16">
        <v>11</v>
      </c>
      <c r="B16" s="17" t="s">
        <v>129</v>
      </c>
      <c r="C16" s="21" t="s">
        <v>67</v>
      </c>
      <c r="D16" s="19" t="s">
        <v>17</v>
      </c>
      <c r="E16" s="24" t="s">
        <v>130</v>
      </c>
      <c r="F16" s="18" t="s">
        <v>67</v>
      </c>
      <c r="G16" s="19" t="s">
        <v>28</v>
      </c>
      <c r="H16" s="22" t="s">
        <v>38</v>
      </c>
      <c r="I16" s="19" t="s">
        <v>26</v>
      </c>
      <c r="J16" s="19" t="s">
        <v>8</v>
      </c>
      <c r="K16" s="19" t="s">
        <v>32</v>
      </c>
    </row>
    <row r="17" spans="1:11" s="1" customFormat="1" ht="29.45" customHeight="1" x14ac:dyDescent="0.25">
      <c r="A17" s="16">
        <v>12</v>
      </c>
      <c r="B17" s="17" t="s">
        <v>138</v>
      </c>
      <c r="C17" s="21" t="s">
        <v>67</v>
      </c>
      <c r="D17" s="19" t="s">
        <v>17</v>
      </c>
      <c r="E17" s="24" t="s">
        <v>323</v>
      </c>
      <c r="F17" s="18" t="s">
        <v>322</v>
      </c>
      <c r="G17" s="19" t="s">
        <v>36</v>
      </c>
      <c r="H17" s="22" t="s">
        <v>37</v>
      </c>
      <c r="I17" s="19" t="s">
        <v>39</v>
      </c>
      <c r="J17" s="19" t="s">
        <v>8</v>
      </c>
      <c r="K17" s="19" t="s">
        <v>32</v>
      </c>
    </row>
    <row r="18" spans="1:11" s="1" customFormat="1" ht="29.45" customHeight="1" x14ac:dyDescent="0.25">
      <c r="A18" s="16">
        <v>13</v>
      </c>
      <c r="B18" s="17" t="s">
        <v>138</v>
      </c>
      <c r="C18" s="21" t="s">
        <v>67</v>
      </c>
      <c r="D18" s="19" t="s">
        <v>17</v>
      </c>
      <c r="E18" s="24" t="s">
        <v>139</v>
      </c>
      <c r="F18" s="18" t="s">
        <v>50</v>
      </c>
      <c r="G18" s="19" t="s">
        <v>40</v>
      </c>
      <c r="H18" s="22" t="s">
        <v>37</v>
      </c>
      <c r="I18" s="19" t="s">
        <v>39</v>
      </c>
      <c r="J18" s="19" t="s">
        <v>8</v>
      </c>
      <c r="K18" s="19" t="s">
        <v>32</v>
      </c>
    </row>
    <row r="19" spans="1:11" s="1" customFormat="1" ht="29.45" customHeight="1" x14ac:dyDescent="0.25">
      <c r="A19" s="16">
        <v>14</v>
      </c>
      <c r="B19" s="17" t="s">
        <v>153</v>
      </c>
      <c r="C19" s="21" t="s">
        <v>67</v>
      </c>
      <c r="D19" s="19" t="s">
        <v>17</v>
      </c>
      <c r="E19" s="24" t="s">
        <v>152</v>
      </c>
      <c r="F19" s="18" t="s">
        <v>67</v>
      </c>
      <c r="G19" s="19" t="s">
        <v>56</v>
      </c>
      <c r="H19" s="22" t="s">
        <v>37</v>
      </c>
      <c r="I19" s="19" t="s">
        <v>39</v>
      </c>
      <c r="J19" s="19" t="s">
        <v>8</v>
      </c>
      <c r="K19" s="19" t="s">
        <v>32</v>
      </c>
    </row>
    <row r="20" spans="1:11" s="1" customFormat="1" ht="29.45" customHeight="1" x14ac:dyDescent="0.25">
      <c r="A20" s="16">
        <v>15</v>
      </c>
      <c r="B20" s="17" t="s">
        <v>154</v>
      </c>
      <c r="C20" s="21" t="s">
        <v>57</v>
      </c>
      <c r="D20" s="19">
        <v>3</v>
      </c>
      <c r="E20" s="24" t="s">
        <v>157</v>
      </c>
      <c r="F20" s="18" t="s">
        <v>62</v>
      </c>
      <c r="G20" s="19" t="s">
        <v>23</v>
      </c>
      <c r="H20" s="22" t="s">
        <v>59</v>
      </c>
      <c r="I20" s="19" t="s">
        <v>23</v>
      </c>
      <c r="J20" s="19" t="s">
        <v>8</v>
      </c>
      <c r="K20" s="19" t="s">
        <v>32</v>
      </c>
    </row>
    <row r="21" spans="1:11" s="1" customFormat="1" ht="29.45" customHeight="1" x14ac:dyDescent="0.25">
      <c r="A21" s="16">
        <v>16</v>
      </c>
      <c r="B21" s="17" t="s">
        <v>162</v>
      </c>
      <c r="C21" s="21" t="s">
        <v>67</v>
      </c>
      <c r="D21" s="19" t="s">
        <v>17</v>
      </c>
      <c r="E21" s="24" t="s">
        <v>157</v>
      </c>
      <c r="F21" s="18" t="s">
        <v>62</v>
      </c>
      <c r="G21" s="19" t="s">
        <v>23</v>
      </c>
      <c r="H21" s="22" t="s">
        <v>59</v>
      </c>
      <c r="I21" s="19" t="s">
        <v>23</v>
      </c>
      <c r="J21" s="19" t="s">
        <v>8</v>
      </c>
      <c r="K21" s="19" t="s">
        <v>32</v>
      </c>
    </row>
    <row r="22" spans="1:11" s="1" customFormat="1" ht="29.45" customHeight="1" x14ac:dyDescent="0.25">
      <c r="A22" s="16">
        <v>17</v>
      </c>
      <c r="B22" s="17" t="s">
        <v>175</v>
      </c>
      <c r="C22" s="21" t="s">
        <v>91</v>
      </c>
      <c r="D22" s="19" t="s">
        <v>64</v>
      </c>
      <c r="E22" s="24" t="s">
        <v>176</v>
      </c>
      <c r="F22" s="18" t="s">
        <v>92</v>
      </c>
      <c r="G22" s="19" t="s">
        <v>87</v>
      </c>
      <c r="H22" s="22" t="s">
        <v>93</v>
      </c>
      <c r="I22" s="19" t="s">
        <v>89</v>
      </c>
      <c r="J22" s="19" t="s">
        <v>8</v>
      </c>
      <c r="K22" s="19" t="s">
        <v>32</v>
      </c>
    </row>
    <row r="23" spans="1:11" s="1" customFormat="1" ht="29.45" customHeight="1" x14ac:dyDescent="0.25">
      <c r="A23" s="16">
        <v>18</v>
      </c>
      <c r="B23" s="17" t="s">
        <v>179</v>
      </c>
      <c r="C23" s="21" t="s">
        <v>67</v>
      </c>
      <c r="D23" s="19" t="s">
        <v>17</v>
      </c>
      <c r="E23" s="24" t="s">
        <v>316</v>
      </c>
      <c r="F23" s="18" t="s">
        <v>106</v>
      </c>
      <c r="G23" s="19" t="s">
        <v>100</v>
      </c>
      <c r="H23" s="22" t="s">
        <v>103</v>
      </c>
      <c r="I23" s="19" t="s">
        <v>104</v>
      </c>
      <c r="J23" s="19" t="s">
        <v>8</v>
      </c>
      <c r="K23" s="19" t="s">
        <v>32</v>
      </c>
    </row>
    <row r="24" spans="1:11" s="1" customFormat="1" ht="29.45" customHeight="1" x14ac:dyDescent="0.25">
      <c r="A24" s="16">
        <v>19</v>
      </c>
      <c r="B24" s="17" t="s">
        <v>180</v>
      </c>
      <c r="C24" s="21" t="s">
        <v>67</v>
      </c>
      <c r="D24" s="19" t="s">
        <v>17</v>
      </c>
      <c r="E24" s="24" t="s">
        <v>318</v>
      </c>
      <c r="F24" s="18" t="s">
        <v>107</v>
      </c>
      <c r="G24" s="19" t="s">
        <v>100</v>
      </c>
      <c r="H24" s="22" t="s">
        <v>103</v>
      </c>
      <c r="I24" s="19" t="s">
        <v>104</v>
      </c>
      <c r="J24" s="19" t="s">
        <v>8</v>
      </c>
      <c r="K24" s="19" t="s">
        <v>32</v>
      </c>
    </row>
    <row r="25" spans="1:11" s="1" customFormat="1" ht="29.45" customHeight="1" x14ac:dyDescent="0.25">
      <c r="A25" s="16">
        <v>20</v>
      </c>
      <c r="B25" s="17" t="s">
        <v>183</v>
      </c>
      <c r="C25" s="21" t="s">
        <v>111</v>
      </c>
      <c r="D25" s="22" t="s">
        <v>17</v>
      </c>
      <c r="E25" s="24" t="s">
        <v>316</v>
      </c>
      <c r="F25" s="18" t="s">
        <v>106</v>
      </c>
      <c r="G25" s="19" t="s">
        <v>100</v>
      </c>
      <c r="H25" s="22" t="s">
        <v>103</v>
      </c>
      <c r="I25" s="19" t="s">
        <v>104</v>
      </c>
      <c r="J25" s="19" t="s">
        <v>8</v>
      </c>
      <c r="K25" s="19" t="s">
        <v>32</v>
      </c>
    </row>
    <row r="26" spans="1:11" s="1" customFormat="1" ht="29.45" customHeight="1" x14ac:dyDescent="0.25">
      <c r="A26" s="16">
        <v>21</v>
      </c>
      <c r="B26" s="17" t="s">
        <v>184</v>
      </c>
      <c r="C26" s="21" t="s">
        <v>112</v>
      </c>
      <c r="D26" s="19">
        <v>2</v>
      </c>
      <c r="E26" s="24" t="s">
        <v>320</v>
      </c>
      <c r="F26" s="18" t="s">
        <v>114</v>
      </c>
      <c r="G26" s="19" t="s">
        <v>100</v>
      </c>
      <c r="H26" s="22" t="s">
        <v>103</v>
      </c>
      <c r="I26" s="19" t="s">
        <v>104</v>
      </c>
      <c r="J26" s="19" t="s">
        <v>8</v>
      </c>
      <c r="K26" s="19" t="s">
        <v>32</v>
      </c>
    </row>
    <row r="27" spans="1:11" s="1" customFormat="1" ht="29.45" customHeight="1" x14ac:dyDescent="0.25">
      <c r="A27" s="16">
        <v>22</v>
      </c>
      <c r="B27" s="17" t="s">
        <v>185</v>
      </c>
      <c r="C27" s="21" t="s">
        <v>67</v>
      </c>
      <c r="D27" s="19" t="s">
        <v>17</v>
      </c>
      <c r="E27" s="24" t="s">
        <v>319</v>
      </c>
      <c r="F27" s="18" t="s">
        <v>108</v>
      </c>
      <c r="G27" s="19" t="s">
        <v>100</v>
      </c>
      <c r="H27" s="22" t="s">
        <v>103</v>
      </c>
      <c r="I27" s="19" t="s">
        <v>104</v>
      </c>
      <c r="J27" s="19" t="s">
        <v>8</v>
      </c>
      <c r="K27" s="19" t="s">
        <v>116</v>
      </c>
    </row>
    <row r="28" spans="1:11" s="1" customFormat="1" ht="29.45" customHeight="1" x14ac:dyDescent="0.25">
      <c r="A28" s="16">
        <v>23</v>
      </c>
      <c r="B28" s="17" t="s">
        <v>185</v>
      </c>
      <c r="C28" s="21" t="s">
        <v>67</v>
      </c>
      <c r="D28" s="19" t="s">
        <v>17</v>
      </c>
      <c r="E28" s="24" t="s">
        <v>320</v>
      </c>
      <c r="F28" s="18" t="s">
        <v>114</v>
      </c>
      <c r="G28" s="19" t="s">
        <v>100</v>
      </c>
      <c r="H28" s="22" t="s">
        <v>103</v>
      </c>
      <c r="I28" s="19" t="s">
        <v>104</v>
      </c>
      <c r="J28" s="19" t="s">
        <v>8</v>
      </c>
      <c r="K28" s="19" t="s">
        <v>116</v>
      </c>
    </row>
    <row r="29" spans="1:11" s="1" customFormat="1" ht="29.45" customHeight="1" x14ac:dyDescent="0.25">
      <c r="A29" s="16">
        <v>24</v>
      </c>
      <c r="B29" s="17" t="s">
        <v>186</v>
      </c>
      <c r="C29" s="21" t="s">
        <v>67</v>
      </c>
      <c r="D29" s="19" t="s">
        <v>17</v>
      </c>
      <c r="E29" s="24" t="s">
        <v>320</v>
      </c>
      <c r="F29" s="18" t="s">
        <v>114</v>
      </c>
      <c r="G29" s="19" t="s">
        <v>100</v>
      </c>
      <c r="H29" s="22" t="s">
        <v>103</v>
      </c>
      <c r="I29" s="19" t="s">
        <v>104</v>
      </c>
      <c r="J29" s="19" t="s">
        <v>8</v>
      </c>
      <c r="K29" s="19" t="s">
        <v>116</v>
      </c>
    </row>
    <row r="30" spans="1:11" s="1" customFormat="1" ht="29.45" customHeight="1" x14ac:dyDescent="0.25">
      <c r="A30" s="16">
        <v>25</v>
      </c>
      <c r="B30" s="17" t="s">
        <v>185</v>
      </c>
      <c r="C30" s="21" t="s">
        <v>67</v>
      </c>
      <c r="D30" s="19" t="s">
        <v>17</v>
      </c>
      <c r="E30" s="24" t="s">
        <v>321</v>
      </c>
      <c r="F30" s="18" t="s">
        <v>67</v>
      </c>
      <c r="G30" s="19" t="s">
        <v>100</v>
      </c>
      <c r="H30" s="22" t="s">
        <v>103</v>
      </c>
      <c r="I30" s="19" t="s">
        <v>104</v>
      </c>
      <c r="J30" s="19" t="s">
        <v>8</v>
      </c>
      <c r="K30" s="19" t="s">
        <v>115</v>
      </c>
    </row>
    <row r="31" spans="1:11" s="1" customFormat="1" ht="29.45" customHeight="1" x14ac:dyDescent="0.25">
      <c r="A31" s="16">
        <v>26</v>
      </c>
      <c r="B31" s="17" t="s">
        <v>188</v>
      </c>
      <c r="C31" s="21" t="s">
        <v>118</v>
      </c>
      <c r="D31" s="19" t="s">
        <v>17</v>
      </c>
      <c r="E31" s="24" t="s">
        <v>321</v>
      </c>
      <c r="F31" s="18" t="s">
        <v>67</v>
      </c>
      <c r="G31" s="19" t="s">
        <v>100</v>
      </c>
      <c r="H31" s="22" t="s">
        <v>103</v>
      </c>
      <c r="I31" s="19" t="s">
        <v>104</v>
      </c>
      <c r="J31" s="19" t="s">
        <v>8</v>
      </c>
      <c r="K31" s="19" t="s">
        <v>115</v>
      </c>
    </row>
    <row r="32" spans="1:11" s="1" customFormat="1" ht="29.45" customHeight="1" x14ac:dyDescent="0.25">
      <c r="A32" s="16">
        <v>27</v>
      </c>
      <c r="B32" s="17" t="s">
        <v>325</v>
      </c>
      <c r="C32" s="21" t="s">
        <v>67</v>
      </c>
      <c r="D32" s="19" t="s">
        <v>17</v>
      </c>
      <c r="E32" s="24" t="s">
        <v>316</v>
      </c>
      <c r="F32" s="18" t="s">
        <v>106</v>
      </c>
      <c r="G32" s="19" t="s">
        <v>100</v>
      </c>
      <c r="H32" s="22" t="s">
        <v>103</v>
      </c>
      <c r="I32" s="19" t="s">
        <v>104</v>
      </c>
      <c r="J32" s="19" t="s">
        <v>8</v>
      </c>
      <c r="K32" s="19" t="s">
        <v>302</v>
      </c>
    </row>
    <row r="33" spans="1:11" s="1" customFormat="1" ht="29.45" customHeight="1" x14ac:dyDescent="0.25">
      <c r="A33" s="16">
        <v>28</v>
      </c>
      <c r="B33" s="17" t="s">
        <v>297</v>
      </c>
      <c r="C33" s="21" t="s">
        <v>67</v>
      </c>
      <c r="D33" s="19" t="s">
        <v>17</v>
      </c>
      <c r="E33" s="24" t="s">
        <v>300</v>
      </c>
      <c r="F33" s="18" t="s">
        <v>301</v>
      </c>
      <c r="G33" s="19" t="s">
        <v>80</v>
      </c>
      <c r="H33" s="22" t="s">
        <v>80</v>
      </c>
      <c r="I33" s="19" t="s">
        <v>292</v>
      </c>
      <c r="J33" s="19" t="s">
        <v>8</v>
      </c>
      <c r="K33" s="19" t="s">
        <v>302</v>
      </c>
    </row>
    <row r="34" spans="1:11" s="1" customFormat="1" ht="29.45" customHeight="1" x14ac:dyDescent="0.25">
      <c r="A34" s="16">
        <v>29</v>
      </c>
      <c r="B34" s="17" t="s">
        <v>298</v>
      </c>
      <c r="C34" s="21" t="s">
        <v>67</v>
      </c>
      <c r="D34" s="19" t="s">
        <v>17</v>
      </c>
      <c r="E34" s="24" t="s">
        <v>303</v>
      </c>
      <c r="F34" s="18" t="s">
        <v>304</v>
      </c>
      <c r="G34" s="19" t="s">
        <v>80</v>
      </c>
      <c r="H34" s="22" t="s">
        <v>80</v>
      </c>
      <c r="I34" s="19" t="s">
        <v>292</v>
      </c>
      <c r="J34" s="19" t="s">
        <v>8</v>
      </c>
      <c r="K34" s="19" t="s">
        <v>302</v>
      </c>
    </row>
    <row r="35" spans="1:11" s="1" customFormat="1" ht="29.45" customHeight="1" x14ac:dyDescent="0.25">
      <c r="A35" s="16">
        <v>30</v>
      </c>
      <c r="B35" s="17" t="s">
        <v>299</v>
      </c>
      <c r="C35" s="21" t="s">
        <v>67</v>
      </c>
      <c r="D35" s="19" t="s">
        <v>17</v>
      </c>
      <c r="E35" s="24" t="s">
        <v>303</v>
      </c>
      <c r="F35" s="18" t="s">
        <v>304</v>
      </c>
      <c r="G35" s="19" t="s">
        <v>80</v>
      </c>
      <c r="H35" s="22" t="s">
        <v>80</v>
      </c>
      <c r="I35" s="19" t="s">
        <v>292</v>
      </c>
      <c r="J35" s="19" t="s">
        <v>8</v>
      </c>
      <c r="K35" s="19" t="s">
        <v>302</v>
      </c>
    </row>
    <row r="36" spans="1:11" s="1" customFormat="1" ht="29.45" customHeight="1" x14ac:dyDescent="0.25">
      <c r="A36" s="16">
        <v>31</v>
      </c>
      <c r="B36" s="17" t="s">
        <v>298</v>
      </c>
      <c r="C36" s="21" t="s">
        <v>67</v>
      </c>
      <c r="D36" s="19" t="s">
        <v>17</v>
      </c>
      <c r="E36" s="24" t="s">
        <v>300</v>
      </c>
      <c r="F36" s="18" t="s">
        <v>301</v>
      </c>
      <c r="G36" s="19" t="s">
        <v>80</v>
      </c>
      <c r="H36" s="22" t="s">
        <v>80</v>
      </c>
      <c r="I36" s="19" t="s">
        <v>292</v>
      </c>
      <c r="J36" s="19" t="s">
        <v>8</v>
      </c>
      <c r="K36" s="19" t="s">
        <v>302</v>
      </c>
    </row>
    <row r="37" spans="1:11" s="1" customFormat="1" ht="29.45" customHeight="1" x14ac:dyDescent="0.25">
      <c r="A37" s="16">
        <v>32</v>
      </c>
      <c r="B37" s="17" t="s">
        <v>364</v>
      </c>
      <c r="C37" s="21" t="s">
        <v>67</v>
      </c>
      <c r="D37" s="19" t="s">
        <v>17</v>
      </c>
      <c r="E37" s="24" t="s">
        <v>363</v>
      </c>
      <c r="F37" s="18" t="s">
        <v>67</v>
      </c>
      <c r="G37" s="22" t="s">
        <v>359</v>
      </c>
      <c r="H37" s="22" t="s">
        <v>359</v>
      </c>
      <c r="I37" s="19" t="s">
        <v>358</v>
      </c>
      <c r="J37" s="19" t="s">
        <v>8</v>
      </c>
      <c r="K37" s="19" t="s">
        <v>302</v>
      </c>
    </row>
    <row r="38" spans="1:11" s="1" customFormat="1" ht="29.45" customHeight="1" x14ac:dyDescent="0.25">
      <c r="A38" s="16">
        <v>33</v>
      </c>
      <c r="B38" s="17" t="s">
        <v>365</v>
      </c>
      <c r="C38" s="21" t="s">
        <v>67</v>
      </c>
      <c r="D38" s="19" t="s">
        <v>17</v>
      </c>
      <c r="E38" s="24" t="s">
        <v>361</v>
      </c>
      <c r="F38" s="18" t="s">
        <v>67</v>
      </c>
      <c r="G38" s="22" t="s">
        <v>359</v>
      </c>
      <c r="H38" s="22" t="s">
        <v>359</v>
      </c>
      <c r="I38" s="19" t="s">
        <v>358</v>
      </c>
      <c r="J38" s="19" t="s">
        <v>8</v>
      </c>
      <c r="K38" s="19" t="s">
        <v>302</v>
      </c>
    </row>
    <row r="39" spans="1:11" s="1" customFormat="1" ht="29.45" customHeight="1" x14ac:dyDescent="0.25">
      <c r="A39" s="16">
        <v>34</v>
      </c>
      <c r="B39" s="17" t="s">
        <v>367</v>
      </c>
      <c r="C39" s="21" t="s">
        <v>67</v>
      </c>
      <c r="D39" s="19" t="s">
        <v>17</v>
      </c>
      <c r="E39" s="24" t="s">
        <v>361</v>
      </c>
      <c r="F39" s="18" t="s">
        <v>67</v>
      </c>
      <c r="G39" s="22" t="s">
        <v>359</v>
      </c>
      <c r="H39" s="22" t="s">
        <v>359</v>
      </c>
      <c r="I39" s="19" t="s">
        <v>358</v>
      </c>
      <c r="J39" s="19" t="s">
        <v>8</v>
      </c>
      <c r="K39" s="19" t="s">
        <v>302</v>
      </c>
    </row>
    <row r="40" spans="1:11" s="1" customFormat="1" ht="29.45" customHeight="1" x14ac:dyDescent="0.25">
      <c r="A40" s="16">
        <v>35</v>
      </c>
      <c r="B40" s="17" t="s">
        <v>368</v>
      </c>
      <c r="C40" s="21" t="s">
        <v>67</v>
      </c>
      <c r="D40" s="19" t="s">
        <v>17</v>
      </c>
      <c r="E40" s="24" t="s">
        <v>363</v>
      </c>
      <c r="F40" s="18" t="s">
        <v>67</v>
      </c>
      <c r="G40" s="22" t="s">
        <v>359</v>
      </c>
      <c r="H40" s="22" t="s">
        <v>359</v>
      </c>
      <c r="I40" s="19" t="s">
        <v>358</v>
      </c>
      <c r="J40" s="19" t="s">
        <v>8</v>
      </c>
      <c r="K40" s="19" t="s">
        <v>302</v>
      </c>
    </row>
    <row r="41" spans="1:11" s="1" customFormat="1" ht="29.45" customHeight="1" x14ac:dyDescent="0.25">
      <c r="A41" s="16">
        <v>36</v>
      </c>
      <c r="B41" s="17" t="s">
        <v>143</v>
      </c>
      <c r="C41" s="21" t="s">
        <v>67</v>
      </c>
      <c r="D41" s="19" t="s">
        <v>17</v>
      </c>
      <c r="E41" s="24" t="s">
        <v>144</v>
      </c>
      <c r="F41" s="18" t="s">
        <v>46</v>
      </c>
      <c r="G41" s="19" t="s">
        <v>47</v>
      </c>
      <c r="H41" s="22" t="s">
        <v>37</v>
      </c>
      <c r="I41" s="19" t="s">
        <v>39</v>
      </c>
      <c r="J41" s="19" t="s">
        <v>8</v>
      </c>
      <c r="K41" s="19" t="s">
        <v>29</v>
      </c>
    </row>
    <row r="42" spans="1:11" s="1" customFormat="1" ht="29.45" customHeight="1" x14ac:dyDescent="0.25">
      <c r="A42" s="16">
        <v>37</v>
      </c>
      <c r="B42" s="17" t="s">
        <v>147</v>
      </c>
      <c r="C42" s="21" t="s">
        <v>67</v>
      </c>
      <c r="D42" s="19" t="s">
        <v>17</v>
      </c>
      <c r="E42" s="24" t="s">
        <v>139</v>
      </c>
      <c r="F42" s="18" t="s">
        <v>50</v>
      </c>
      <c r="G42" s="19" t="s">
        <v>40</v>
      </c>
      <c r="H42" s="22" t="s">
        <v>37</v>
      </c>
      <c r="I42" s="19" t="s">
        <v>39</v>
      </c>
      <c r="J42" s="19" t="s">
        <v>8</v>
      </c>
      <c r="K42" s="19" t="s">
        <v>29</v>
      </c>
    </row>
    <row r="43" spans="1:11" s="1" customFormat="1" ht="29.45" customHeight="1" x14ac:dyDescent="0.25">
      <c r="A43" s="16">
        <v>38</v>
      </c>
      <c r="B43" s="17" t="s">
        <v>268</v>
      </c>
      <c r="C43" s="21" t="s">
        <v>413</v>
      </c>
      <c r="D43" s="19">
        <v>1</v>
      </c>
      <c r="E43" s="24" t="s">
        <v>275</v>
      </c>
      <c r="F43" s="18" t="s">
        <v>67</v>
      </c>
      <c r="G43" s="19" t="s">
        <v>272</v>
      </c>
      <c r="H43" s="22" t="s">
        <v>273</v>
      </c>
      <c r="I43" s="19" t="s">
        <v>274</v>
      </c>
      <c r="J43" s="19" t="s">
        <v>8</v>
      </c>
      <c r="K43" s="19" t="s">
        <v>29</v>
      </c>
    </row>
    <row r="44" spans="1:11" s="1" customFormat="1" ht="29.45" customHeight="1" x14ac:dyDescent="0.25">
      <c r="A44" s="16">
        <v>39</v>
      </c>
      <c r="B44" s="17" t="s">
        <v>268</v>
      </c>
      <c r="C44" s="21" t="s">
        <v>413</v>
      </c>
      <c r="D44" s="19">
        <v>1</v>
      </c>
      <c r="E44" s="24" t="s">
        <v>276</v>
      </c>
      <c r="F44" s="18" t="s">
        <v>67</v>
      </c>
      <c r="G44" s="19" t="s">
        <v>272</v>
      </c>
      <c r="H44" s="22" t="s">
        <v>273</v>
      </c>
      <c r="I44" s="19" t="s">
        <v>274</v>
      </c>
      <c r="J44" s="19" t="s">
        <v>8</v>
      </c>
      <c r="K44" s="19" t="s">
        <v>29</v>
      </c>
    </row>
    <row r="45" spans="1:11" s="1" customFormat="1" ht="29.45" customHeight="1" x14ac:dyDescent="0.25">
      <c r="A45" s="16">
        <v>40</v>
      </c>
      <c r="B45" s="17" t="s">
        <v>288</v>
      </c>
      <c r="C45" s="21" t="s">
        <v>289</v>
      </c>
      <c r="D45" s="19" t="s">
        <v>17</v>
      </c>
      <c r="E45" s="24" t="s">
        <v>290</v>
      </c>
      <c r="F45" s="18" t="s">
        <v>291</v>
      </c>
      <c r="G45" s="19" t="s">
        <v>80</v>
      </c>
      <c r="H45" s="22" t="s">
        <v>80</v>
      </c>
      <c r="I45" s="19" t="s">
        <v>292</v>
      </c>
      <c r="J45" s="19" t="s">
        <v>8</v>
      </c>
      <c r="K45" s="19" t="s">
        <v>29</v>
      </c>
    </row>
    <row r="46" spans="1:11" s="1" customFormat="1" ht="29.45" customHeight="1" x14ac:dyDescent="0.25">
      <c r="A46" s="16">
        <v>41</v>
      </c>
      <c r="B46" s="17" t="s">
        <v>188</v>
      </c>
      <c r="C46" s="21" t="s">
        <v>118</v>
      </c>
      <c r="D46" s="19" t="s">
        <v>17</v>
      </c>
      <c r="E46" s="24" t="s">
        <v>318</v>
      </c>
      <c r="F46" s="18" t="s">
        <v>107</v>
      </c>
      <c r="G46" s="19" t="s">
        <v>100</v>
      </c>
      <c r="H46" s="22" t="s">
        <v>103</v>
      </c>
      <c r="I46" s="19" t="s">
        <v>104</v>
      </c>
      <c r="J46" s="19" t="s">
        <v>8</v>
      </c>
      <c r="K46" s="19" t="s">
        <v>122</v>
      </c>
    </row>
    <row r="47" spans="1:11" s="1" customFormat="1" ht="29.45" customHeight="1" x14ac:dyDescent="0.25">
      <c r="A47" s="16">
        <v>42</v>
      </c>
      <c r="B47" s="17" t="s">
        <v>158</v>
      </c>
      <c r="C47" s="21" t="s">
        <v>63</v>
      </c>
      <c r="D47" s="19" t="s">
        <v>64</v>
      </c>
      <c r="E47" s="24" t="s">
        <v>159</v>
      </c>
      <c r="F47" s="18" t="s">
        <v>65</v>
      </c>
      <c r="G47" s="19" t="s">
        <v>23</v>
      </c>
      <c r="H47" s="22" t="s">
        <v>59</v>
      </c>
      <c r="I47" s="19" t="s">
        <v>23</v>
      </c>
      <c r="J47" s="19" t="s">
        <v>8</v>
      </c>
      <c r="K47" s="19" t="s">
        <v>66</v>
      </c>
    </row>
    <row r="48" spans="1:11" s="1" customFormat="1" ht="29.45" customHeight="1" x14ac:dyDescent="0.25">
      <c r="A48" s="16">
        <v>43</v>
      </c>
      <c r="B48" s="17" t="s">
        <v>163</v>
      </c>
      <c r="C48" s="21" t="s">
        <v>69</v>
      </c>
      <c r="D48" s="19" t="s">
        <v>17</v>
      </c>
      <c r="E48" s="24" t="s">
        <v>164</v>
      </c>
      <c r="F48" s="18" t="s">
        <v>70</v>
      </c>
      <c r="G48" s="19" t="s">
        <v>23</v>
      </c>
      <c r="H48" s="22" t="s">
        <v>59</v>
      </c>
      <c r="I48" s="19" t="s">
        <v>23</v>
      </c>
      <c r="J48" s="19" t="s">
        <v>8</v>
      </c>
      <c r="K48" s="19" t="s">
        <v>66</v>
      </c>
    </row>
    <row r="49" spans="1:11" s="1" customFormat="1" ht="29.45" customHeight="1" x14ac:dyDescent="0.25">
      <c r="A49" s="16">
        <v>44</v>
      </c>
      <c r="B49" s="17" t="s">
        <v>171</v>
      </c>
      <c r="C49" s="21" t="s">
        <v>82</v>
      </c>
      <c r="D49" s="19" t="s">
        <v>64</v>
      </c>
      <c r="E49" s="24" t="s">
        <v>172</v>
      </c>
      <c r="F49" s="18" t="s">
        <v>83</v>
      </c>
      <c r="G49" s="19" t="s">
        <v>84</v>
      </c>
      <c r="H49" s="22" t="s">
        <v>80</v>
      </c>
      <c r="I49" s="19" t="s">
        <v>81</v>
      </c>
      <c r="J49" s="19" t="s">
        <v>8</v>
      </c>
      <c r="K49" s="19" t="s">
        <v>66</v>
      </c>
    </row>
    <row r="50" spans="1:11" s="1" customFormat="1" ht="29.45" customHeight="1" x14ac:dyDescent="0.25">
      <c r="A50" s="16">
        <v>45</v>
      </c>
      <c r="B50" s="17" t="s">
        <v>125</v>
      </c>
      <c r="C50" s="21" t="s">
        <v>19</v>
      </c>
      <c r="D50" s="63">
        <v>3</v>
      </c>
      <c r="E50" s="17" t="s">
        <v>126</v>
      </c>
      <c r="F50" s="18" t="s">
        <v>20</v>
      </c>
      <c r="G50" s="19" t="s">
        <v>21</v>
      </c>
      <c r="H50" s="19" t="s">
        <v>22</v>
      </c>
      <c r="I50" s="19" t="s">
        <v>23</v>
      </c>
      <c r="J50" s="19" t="s">
        <v>8</v>
      </c>
      <c r="K50" s="19" t="s">
        <v>124</v>
      </c>
    </row>
    <row r="51" spans="1:11" s="1" customFormat="1" ht="29.45" customHeight="1" x14ac:dyDescent="0.25">
      <c r="A51" s="16">
        <v>46</v>
      </c>
      <c r="B51" s="17" t="s">
        <v>140</v>
      </c>
      <c r="C51" s="21" t="s">
        <v>67</v>
      </c>
      <c r="D51" s="19" t="s">
        <v>17</v>
      </c>
      <c r="E51" s="24" t="s">
        <v>151</v>
      </c>
      <c r="F51" s="18" t="s">
        <v>55</v>
      </c>
      <c r="G51" s="22" t="s">
        <v>102</v>
      </c>
      <c r="H51" s="22" t="s">
        <v>37</v>
      </c>
      <c r="I51" s="19" t="s">
        <v>39</v>
      </c>
      <c r="J51" s="19" t="s">
        <v>8</v>
      </c>
      <c r="K51" s="19" t="s">
        <v>24</v>
      </c>
    </row>
    <row r="52" spans="1:11" s="1" customFormat="1" ht="29.45" customHeight="1" x14ac:dyDescent="0.25">
      <c r="A52" s="16">
        <v>47</v>
      </c>
      <c r="B52" s="17" t="s">
        <v>133</v>
      </c>
      <c r="C52" s="21" t="s">
        <v>67</v>
      </c>
      <c r="D52" s="19" t="s">
        <v>17</v>
      </c>
      <c r="E52" s="20" t="s">
        <v>128</v>
      </c>
      <c r="F52" s="21" t="s">
        <v>67</v>
      </c>
      <c r="G52" s="22" t="s">
        <v>25</v>
      </c>
      <c r="H52" s="22" t="s">
        <v>38</v>
      </c>
      <c r="I52" s="19" t="s">
        <v>26</v>
      </c>
      <c r="J52" s="19" t="s">
        <v>8</v>
      </c>
      <c r="K52" s="19" t="s">
        <v>33</v>
      </c>
    </row>
    <row r="53" spans="1:11" s="1" customFormat="1" ht="29.45" customHeight="1" x14ac:dyDescent="0.25">
      <c r="A53" s="16">
        <v>48</v>
      </c>
      <c r="B53" s="17" t="s">
        <v>160</v>
      </c>
      <c r="C53" s="21" t="s">
        <v>67</v>
      </c>
      <c r="D53" s="19" t="s">
        <v>17</v>
      </c>
      <c r="E53" s="24" t="s">
        <v>161</v>
      </c>
      <c r="F53" s="18" t="s">
        <v>68</v>
      </c>
      <c r="G53" s="19" t="s">
        <v>23</v>
      </c>
      <c r="H53" s="22" t="s">
        <v>59</v>
      </c>
      <c r="I53" s="19" t="s">
        <v>23</v>
      </c>
      <c r="J53" s="19" t="s">
        <v>8</v>
      </c>
      <c r="K53" s="19" t="s">
        <v>33</v>
      </c>
    </row>
    <row r="54" spans="1:11" s="1" customFormat="1" ht="29.45" customHeight="1" x14ac:dyDescent="0.25">
      <c r="A54" s="16">
        <v>49</v>
      </c>
      <c r="B54" s="17" t="s">
        <v>166</v>
      </c>
      <c r="C54" s="21" t="s">
        <v>67</v>
      </c>
      <c r="D54" s="19" t="s">
        <v>17</v>
      </c>
      <c r="E54" s="24" t="s">
        <v>167</v>
      </c>
      <c r="F54" s="18" t="s">
        <v>71</v>
      </c>
      <c r="G54" s="19" t="s">
        <v>72</v>
      </c>
      <c r="H54" s="22" t="s">
        <v>73</v>
      </c>
      <c r="I54" s="19" t="s">
        <v>74</v>
      </c>
      <c r="J54" s="19" t="s">
        <v>8</v>
      </c>
      <c r="K54" s="19" t="s">
        <v>33</v>
      </c>
    </row>
    <row r="55" spans="1:11" s="1" customFormat="1" ht="29.45" customHeight="1" x14ac:dyDescent="0.25">
      <c r="A55" s="16">
        <v>50</v>
      </c>
      <c r="B55" s="17" t="s">
        <v>168</v>
      </c>
      <c r="C55" s="21" t="s">
        <v>75</v>
      </c>
      <c r="D55" s="19" t="s">
        <v>17</v>
      </c>
      <c r="E55" s="24" t="s">
        <v>167</v>
      </c>
      <c r="F55" s="18" t="s">
        <v>71</v>
      </c>
      <c r="G55" s="19" t="s">
        <v>72</v>
      </c>
      <c r="H55" s="22" t="s">
        <v>76</v>
      </c>
      <c r="I55" s="19" t="s">
        <v>74</v>
      </c>
      <c r="J55" s="19" t="s">
        <v>8</v>
      </c>
      <c r="K55" s="19" t="s">
        <v>33</v>
      </c>
    </row>
    <row r="56" spans="1:11" s="1" customFormat="1" ht="29.45" customHeight="1" x14ac:dyDescent="0.25">
      <c r="A56" s="16">
        <v>51</v>
      </c>
      <c r="B56" s="17" t="s">
        <v>177</v>
      </c>
      <c r="C56" s="21" t="s">
        <v>94</v>
      </c>
      <c r="D56" s="19"/>
      <c r="E56" s="24" t="s">
        <v>178</v>
      </c>
      <c r="F56" s="18" t="s">
        <v>95</v>
      </c>
      <c r="G56" s="19" t="s">
        <v>101</v>
      </c>
      <c r="H56" s="22" t="s">
        <v>96</v>
      </c>
      <c r="I56" s="19" t="s">
        <v>97</v>
      </c>
      <c r="J56" s="19" t="s">
        <v>8</v>
      </c>
      <c r="K56" s="19" t="s">
        <v>33</v>
      </c>
    </row>
    <row r="57" spans="1:11" s="1" customFormat="1" ht="29.45" customHeight="1" x14ac:dyDescent="0.25">
      <c r="A57" s="16">
        <v>52</v>
      </c>
      <c r="B57" s="17" t="s">
        <v>181</v>
      </c>
      <c r="C57" s="21" t="s">
        <v>67</v>
      </c>
      <c r="D57" s="19" t="s">
        <v>17</v>
      </c>
      <c r="E57" s="24" t="s">
        <v>317</v>
      </c>
      <c r="F57" s="18" t="s">
        <v>108</v>
      </c>
      <c r="G57" s="19" t="s">
        <v>100</v>
      </c>
      <c r="H57" s="22" t="s">
        <v>103</v>
      </c>
      <c r="I57" s="19" t="s">
        <v>104</v>
      </c>
      <c r="J57" s="19" t="s">
        <v>8</v>
      </c>
      <c r="K57" s="19" t="s">
        <v>33</v>
      </c>
    </row>
    <row r="58" spans="1:11" s="1" customFormat="1" ht="29.45" customHeight="1" x14ac:dyDescent="0.25">
      <c r="A58" s="16">
        <v>53</v>
      </c>
      <c r="B58" s="17" t="s">
        <v>187</v>
      </c>
      <c r="C58" s="21" t="s">
        <v>117</v>
      </c>
      <c r="D58" s="19" t="s">
        <v>17</v>
      </c>
      <c r="E58" s="24" t="s">
        <v>316</v>
      </c>
      <c r="F58" s="18" t="s">
        <v>106</v>
      </c>
      <c r="G58" s="19" t="s">
        <v>100</v>
      </c>
      <c r="H58" s="22" t="s">
        <v>103</v>
      </c>
      <c r="I58" s="19" t="s">
        <v>104</v>
      </c>
      <c r="J58" s="19" t="s">
        <v>8</v>
      </c>
      <c r="K58" s="19" t="s">
        <v>121</v>
      </c>
    </row>
    <row r="59" spans="1:11" s="1" customFormat="1" ht="29.45" customHeight="1" x14ac:dyDescent="0.25">
      <c r="A59" s="16">
        <v>54</v>
      </c>
      <c r="B59" s="17" t="s">
        <v>189</v>
      </c>
      <c r="C59" s="21" t="s">
        <v>119</v>
      </c>
      <c r="D59" s="19">
        <v>2</v>
      </c>
      <c r="E59" s="141" t="s">
        <v>520</v>
      </c>
      <c r="F59" s="18" t="s">
        <v>120</v>
      </c>
      <c r="G59" s="19" t="s">
        <v>100</v>
      </c>
      <c r="H59" s="22" t="s">
        <v>103</v>
      </c>
      <c r="I59" s="19" t="s">
        <v>104</v>
      </c>
      <c r="J59" s="19" t="s">
        <v>8</v>
      </c>
      <c r="K59" s="19" t="s">
        <v>123</v>
      </c>
    </row>
    <row r="60" spans="1:11" s="1" customFormat="1" ht="29.45" customHeight="1" x14ac:dyDescent="0.25">
      <c r="A60" s="16">
        <v>55</v>
      </c>
      <c r="B60" s="17" t="s">
        <v>391</v>
      </c>
      <c r="C60" s="21" t="s">
        <v>392</v>
      </c>
      <c r="D60" s="19" t="s">
        <v>9</v>
      </c>
      <c r="E60" s="24" t="s">
        <v>555</v>
      </c>
      <c r="F60" s="18" t="s">
        <v>393</v>
      </c>
      <c r="G60" s="19" t="s">
        <v>394</v>
      </c>
      <c r="H60" s="22" t="s">
        <v>18</v>
      </c>
      <c r="I60" s="19" t="s">
        <v>81</v>
      </c>
      <c r="J60" s="19" t="s">
        <v>8</v>
      </c>
      <c r="K60" s="19" t="s">
        <v>404</v>
      </c>
    </row>
    <row r="61" spans="1:11" s="1" customFormat="1" ht="29.45" customHeight="1" x14ac:dyDescent="0.25">
      <c r="A61" s="16">
        <v>56</v>
      </c>
      <c r="B61" s="17" t="s">
        <v>293</v>
      </c>
      <c r="C61" s="21" t="s">
        <v>294</v>
      </c>
      <c r="D61" s="19" t="s">
        <v>17</v>
      </c>
      <c r="E61" s="24" t="s">
        <v>324</v>
      </c>
      <c r="F61" s="18" t="s">
        <v>295</v>
      </c>
      <c r="G61" s="19" t="s">
        <v>296</v>
      </c>
      <c r="H61" s="22" t="s">
        <v>80</v>
      </c>
      <c r="I61" s="19" t="s">
        <v>292</v>
      </c>
      <c r="J61" s="19" t="s">
        <v>8</v>
      </c>
      <c r="K61" s="19" t="s">
        <v>281</v>
      </c>
    </row>
    <row r="62" spans="1:11" s="1" customFormat="1" ht="29.45" customHeight="1" x14ac:dyDescent="0.25">
      <c r="A62" s="16">
        <v>57</v>
      </c>
      <c r="B62" s="17" t="s">
        <v>141</v>
      </c>
      <c r="C62" s="21" t="s">
        <v>67</v>
      </c>
      <c r="D62" s="19" t="s">
        <v>17</v>
      </c>
      <c r="E62" s="24" t="s">
        <v>142</v>
      </c>
      <c r="F62" s="18" t="s">
        <v>43</v>
      </c>
      <c r="G62" s="19" t="s">
        <v>44</v>
      </c>
      <c r="H62" s="22" t="s">
        <v>37</v>
      </c>
      <c r="I62" s="19" t="s">
        <v>39</v>
      </c>
      <c r="J62" s="19" t="s">
        <v>8</v>
      </c>
      <c r="K62" s="19" t="s">
        <v>45</v>
      </c>
    </row>
    <row r="63" spans="1:11" s="1" customFormat="1" ht="29.45" customHeight="1" x14ac:dyDescent="0.25">
      <c r="A63" s="16">
        <v>58</v>
      </c>
      <c r="B63" s="17" t="s">
        <v>145</v>
      </c>
      <c r="C63" s="21" t="s">
        <v>67</v>
      </c>
      <c r="D63" s="19" t="s">
        <v>17</v>
      </c>
      <c r="E63" s="24" t="s">
        <v>146</v>
      </c>
      <c r="F63" s="18" t="s">
        <v>48</v>
      </c>
      <c r="G63" s="19" t="s">
        <v>44</v>
      </c>
      <c r="H63" s="22" t="s">
        <v>37</v>
      </c>
      <c r="I63" s="19" t="s">
        <v>39</v>
      </c>
      <c r="J63" s="19" t="s">
        <v>8</v>
      </c>
      <c r="K63" s="19" t="s">
        <v>49</v>
      </c>
    </row>
    <row r="64" spans="1:11" s="1" customFormat="1" ht="29.45" customHeight="1" x14ac:dyDescent="0.25">
      <c r="A64" s="16">
        <v>59</v>
      </c>
      <c r="B64" s="17" t="s">
        <v>182</v>
      </c>
      <c r="C64" s="21" t="s">
        <v>110</v>
      </c>
      <c r="D64" s="19">
        <v>3</v>
      </c>
      <c r="E64" s="24" t="s">
        <v>314</v>
      </c>
      <c r="F64" s="18" t="s">
        <v>113</v>
      </c>
      <c r="G64" s="19" t="s">
        <v>100</v>
      </c>
      <c r="H64" s="22" t="s">
        <v>103</v>
      </c>
      <c r="I64" s="19" t="s">
        <v>104</v>
      </c>
      <c r="J64" s="19" t="s">
        <v>8</v>
      </c>
      <c r="K64" s="19" t="s">
        <v>49</v>
      </c>
    </row>
    <row r="65" spans="1:11" s="1" customFormat="1" ht="29.45" customHeight="1" x14ac:dyDescent="0.25">
      <c r="A65" s="16">
        <v>60</v>
      </c>
      <c r="B65" s="17" t="s">
        <v>169</v>
      </c>
      <c r="C65" s="21" t="s">
        <v>77</v>
      </c>
      <c r="D65" s="19">
        <v>2</v>
      </c>
      <c r="E65" s="24" t="s">
        <v>170</v>
      </c>
      <c r="F65" s="18" t="s">
        <v>78</v>
      </c>
      <c r="G65" s="19" t="s">
        <v>79</v>
      </c>
      <c r="H65" s="22" t="s">
        <v>80</v>
      </c>
      <c r="I65" s="19" t="s">
        <v>81</v>
      </c>
      <c r="J65" s="19" t="s">
        <v>8</v>
      </c>
      <c r="K65" s="19" t="s">
        <v>42</v>
      </c>
    </row>
    <row r="66" spans="1:11" s="1" customFormat="1" ht="29.45" customHeight="1" x14ac:dyDescent="0.25">
      <c r="A66" s="16">
        <v>61</v>
      </c>
      <c r="B66" s="17" t="s">
        <v>134</v>
      </c>
      <c r="C66" s="21" t="s">
        <v>67</v>
      </c>
      <c r="D66" s="19" t="s">
        <v>17</v>
      </c>
      <c r="E66" s="24" t="s">
        <v>135</v>
      </c>
      <c r="F66" s="18" t="s">
        <v>67</v>
      </c>
      <c r="G66" s="19" t="s">
        <v>28</v>
      </c>
      <c r="H66" s="22" t="s">
        <v>38</v>
      </c>
      <c r="I66" s="19" t="s">
        <v>26</v>
      </c>
      <c r="J66" s="19" t="s">
        <v>8</v>
      </c>
      <c r="K66" s="19" t="s">
        <v>35</v>
      </c>
    </row>
    <row r="67" spans="1:11" s="1" customFormat="1" ht="29.45" customHeight="1" x14ac:dyDescent="0.25">
      <c r="A67" s="16">
        <v>62</v>
      </c>
      <c r="B67" s="17" t="s">
        <v>136</v>
      </c>
      <c r="C67" s="21" t="s">
        <v>67</v>
      </c>
      <c r="D67" s="19" t="s">
        <v>17</v>
      </c>
      <c r="E67" s="24" t="s">
        <v>137</v>
      </c>
      <c r="F67" s="18" t="s">
        <v>67</v>
      </c>
      <c r="G67" s="19" t="s">
        <v>31</v>
      </c>
      <c r="H67" s="22" t="s">
        <v>38</v>
      </c>
      <c r="I67" s="19" t="s">
        <v>26</v>
      </c>
      <c r="J67" s="19" t="s">
        <v>8</v>
      </c>
      <c r="K67" s="19" t="s">
        <v>35</v>
      </c>
    </row>
    <row r="68" spans="1:11" s="1" customFormat="1" ht="29.45" customHeight="1" x14ac:dyDescent="0.25">
      <c r="A68" s="16">
        <v>63</v>
      </c>
      <c r="B68" s="17" t="s">
        <v>149</v>
      </c>
      <c r="C68" s="21" t="s">
        <v>67</v>
      </c>
      <c r="D68" s="19">
        <v>1</v>
      </c>
      <c r="E68" s="24" t="s">
        <v>150</v>
      </c>
      <c r="F68" s="18" t="s">
        <v>52</v>
      </c>
      <c r="G68" s="19" t="s">
        <v>53</v>
      </c>
      <c r="H68" s="22" t="s">
        <v>37</v>
      </c>
      <c r="I68" s="19" t="s">
        <v>39</v>
      </c>
      <c r="J68" s="19" t="s">
        <v>8</v>
      </c>
      <c r="K68" s="19" t="s">
        <v>54</v>
      </c>
    </row>
    <row r="69" spans="1:11" s="1" customFormat="1" ht="29.45" customHeight="1" x14ac:dyDescent="0.25">
      <c r="A69" s="16">
        <v>64</v>
      </c>
      <c r="B69" s="17" t="s">
        <v>269</v>
      </c>
      <c r="C69" s="21" t="s">
        <v>414</v>
      </c>
      <c r="D69" s="19">
        <v>2</v>
      </c>
      <c r="E69" s="24" t="s">
        <v>277</v>
      </c>
      <c r="F69" s="18" t="s">
        <v>278</v>
      </c>
      <c r="G69" s="19" t="s">
        <v>272</v>
      </c>
      <c r="H69" s="22" t="s">
        <v>273</v>
      </c>
      <c r="I69" s="19" t="s">
        <v>274</v>
      </c>
      <c r="J69" s="19" t="s">
        <v>8</v>
      </c>
      <c r="K69" s="19" t="s">
        <v>283</v>
      </c>
    </row>
    <row r="70" spans="1:11" s="1" customFormat="1" ht="29.45" customHeight="1" x14ac:dyDescent="0.25">
      <c r="A70" s="16">
        <v>65</v>
      </c>
      <c r="B70" s="17" t="s">
        <v>270</v>
      </c>
      <c r="C70" s="21" t="s">
        <v>415</v>
      </c>
      <c r="D70" s="19">
        <v>2</v>
      </c>
      <c r="E70" s="24" t="s">
        <v>279</v>
      </c>
      <c r="F70" s="18" t="s">
        <v>280</v>
      </c>
      <c r="G70" s="19" t="s">
        <v>272</v>
      </c>
      <c r="H70" s="22" t="s">
        <v>273</v>
      </c>
      <c r="I70" s="19" t="s">
        <v>274</v>
      </c>
      <c r="J70" s="19" t="s">
        <v>8</v>
      </c>
      <c r="K70" s="19" t="s">
        <v>283</v>
      </c>
    </row>
    <row r="71" spans="1:11" s="1" customFormat="1" ht="29.45" customHeight="1" x14ac:dyDescent="0.25">
      <c r="A71" s="16">
        <v>66</v>
      </c>
      <c r="B71" s="17" t="s">
        <v>271</v>
      </c>
      <c r="C71" s="21" t="s">
        <v>67</v>
      </c>
      <c r="D71" s="19">
        <v>2</v>
      </c>
      <c r="E71" s="24" t="s">
        <v>284</v>
      </c>
      <c r="F71" s="18" t="s">
        <v>285</v>
      </c>
      <c r="G71" s="19" t="s">
        <v>272</v>
      </c>
      <c r="H71" s="22" t="s">
        <v>273</v>
      </c>
      <c r="I71" s="19" t="s">
        <v>274</v>
      </c>
      <c r="J71" s="19" t="s">
        <v>8</v>
      </c>
      <c r="K71" s="19" t="s">
        <v>283</v>
      </c>
    </row>
    <row r="72" spans="1:11" s="1" customFormat="1" ht="29.45" customHeight="1" x14ac:dyDescent="0.25">
      <c r="A72" s="16">
        <v>67</v>
      </c>
      <c r="B72" s="17" t="s">
        <v>163</v>
      </c>
      <c r="C72" s="21"/>
      <c r="D72" s="19">
        <v>2</v>
      </c>
      <c r="E72" s="24" t="s">
        <v>286</v>
      </c>
      <c r="F72" s="18" t="s">
        <v>287</v>
      </c>
      <c r="G72" s="19" t="s">
        <v>272</v>
      </c>
      <c r="H72" s="22" t="s">
        <v>273</v>
      </c>
      <c r="I72" s="19" t="s">
        <v>274</v>
      </c>
      <c r="J72" s="19" t="s">
        <v>8</v>
      </c>
      <c r="K72" s="19" t="s">
        <v>283</v>
      </c>
    </row>
    <row r="73" spans="1:11" s="1" customFormat="1" ht="29.45" customHeight="1" x14ac:dyDescent="0.25">
      <c r="A73" s="16">
        <v>68</v>
      </c>
      <c r="B73" s="17" t="s">
        <v>391</v>
      </c>
      <c r="C73" s="21" t="s">
        <v>392</v>
      </c>
      <c r="D73" s="19" t="s">
        <v>9</v>
      </c>
      <c r="E73" s="24" t="s">
        <v>418</v>
      </c>
      <c r="F73" s="18" t="s">
        <v>419</v>
      </c>
      <c r="G73" s="19" t="s">
        <v>401</v>
      </c>
      <c r="H73" s="19" t="s">
        <v>401</v>
      </c>
      <c r="I73" s="19" t="s">
        <v>81</v>
      </c>
      <c r="J73" s="19" t="s">
        <v>8</v>
      </c>
      <c r="K73" s="19" t="s">
        <v>282</v>
      </c>
    </row>
    <row r="74" spans="1:11" s="1" customFormat="1" ht="29.45" customHeight="1" x14ac:dyDescent="0.25">
      <c r="A74" s="16">
        <v>69</v>
      </c>
      <c r="B74" s="17" t="s">
        <v>391</v>
      </c>
      <c r="C74" s="21" t="s">
        <v>392</v>
      </c>
      <c r="D74" s="19" t="s">
        <v>9</v>
      </c>
      <c r="E74" s="24" t="s">
        <v>402</v>
      </c>
      <c r="F74" s="18" t="s">
        <v>403</v>
      </c>
      <c r="G74" s="19" t="s">
        <v>394</v>
      </c>
      <c r="H74" s="22" t="s">
        <v>18</v>
      </c>
      <c r="I74" s="19" t="s">
        <v>81</v>
      </c>
      <c r="J74" s="19" t="s">
        <v>8</v>
      </c>
      <c r="K74" s="19" t="s">
        <v>282</v>
      </c>
    </row>
    <row r="75" spans="1:11" s="1" customFormat="1" ht="29.45" customHeight="1" x14ac:dyDescent="0.25">
      <c r="A75" s="16">
        <v>70</v>
      </c>
      <c r="B75" s="17" t="s">
        <v>397</v>
      </c>
      <c r="C75" s="21" t="s">
        <v>398</v>
      </c>
      <c r="D75" s="19">
        <v>1</v>
      </c>
      <c r="E75" s="24" t="s">
        <v>399</v>
      </c>
      <c r="F75" s="18" t="s">
        <v>400</v>
      </c>
      <c r="G75" s="19" t="s">
        <v>401</v>
      </c>
      <c r="H75" s="19" t="s">
        <v>401</v>
      </c>
      <c r="I75" s="19" t="s">
        <v>81</v>
      </c>
      <c r="J75" s="19" t="s">
        <v>8</v>
      </c>
      <c r="K75" s="19" t="s">
        <v>282</v>
      </c>
    </row>
    <row r="76" spans="1:11" s="1" customFormat="1" ht="29.45" customHeight="1" x14ac:dyDescent="0.25">
      <c r="A76" s="16">
        <v>71</v>
      </c>
      <c r="B76" s="17" t="s">
        <v>173</v>
      </c>
      <c r="C76" s="21" t="s">
        <v>85</v>
      </c>
      <c r="D76" s="19" t="s">
        <v>9</v>
      </c>
      <c r="E76" s="24" t="s">
        <v>174</v>
      </c>
      <c r="F76" s="18" t="s">
        <v>86</v>
      </c>
      <c r="G76" s="19" t="s">
        <v>87</v>
      </c>
      <c r="H76" s="22" t="s">
        <v>88</v>
      </c>
      <c r="I76" s="19" t="s">
        <v>89</v>
      </c>
      <c r="J76" s="19" t="s">
        <v>8</v>
      </c>
      <c r="K76" s="19" t="s">
        <v>90</v>
      </c>
    </row>
    <row r="77" spans="1:11" s="1" customFormat="1" ht="29.45" customHeight="1" x14ac:dyDescent="0.25">
      <c r="A77" s="16">
        <v>72</v>
      </c>
      <c r="B77" s="17" t="s">
        <v>184</v>
      </c>
      <c r="C77" s="21" t="s">
        <v>112</v>
      </c>
      <c r="D77" s="19">
        <v>2</v>
      </c>
      <c r="E77" s="24" t="s">
        <v>313</v>
      </c>
      <c r="F77" s="18" t="s">
        <v>105</v>
      </c>
      <c r="G77" s="19" t="s">
        <v>100</v>
      </c>
      <c r="H77" s="22" t="s">
        <v>103</v>
      </c>
      <c r="I77" s="19" t="s">
        <v>104</v>
      </c>
      <c r="J77" s="19" t="s">
        <v>8</v>
      </c>
      <c r="K77" s="19" t="s">
        <v>90</v>
      </c>
    </row>
    <row r="78" spans="1:11" s="1" customFormat="1" ht="29.45" customHeight="1" x14ac:dyDescent="0.25">
      <c r="A78" s="16">
        <v>73</v>
      </c>
      <c r="B78" s="17" t="s">
        <v>148</v>
      </c>
      <c r="C78" s="21" t="s">
        <v>67</v>
      </c>
      <c r="D78" s="19" t="s">
        <v>17</v>
      </c>
      <c r="E78" s="24" t="s">
        <v>139</v>
      </c>
      <c r="F78" s="18" t="s">
        <v>50</v>
      </c>
      <c r="G78" s="19" t="s">
        <v>40</v>
      </c>
      <c r="H78" s="22" t="s">
        <v>37</v>
      </c>
      <c r="I78" s="19" t="s">
        <v>39</v>
      </c>
      <c r="J78" s="19" t="s">
        <v>8</v>
      </c>
      <c r="K78" s="19" t="s">
        <v>51</v>
      </c>
    </row>
    <row r="79" spans="1:11" ht="29.45" customHeight="1" x14ac:dyDescent="0.25">
      <c r="A79" s="16">
        <v>74</v>
      </c>
      <c r="B79" s="17" t="s">
        <v>138</v>
      </c>
      <c r="C79" s="21" t="s">
        <v>67</v>
      </c>
      <c r="D79" s="19" t="s">
        <v>17</v>
      </c>
      <c r="E79" s="24" t="s">
        <v>152</v>
      </c>
      <c r="F79" s="18" t="s">
        <v>67</v>
      </c>
      <c r="G79" s="19" t="s">
        <v>56</v>
      </c>
      <c r="H79" s="22" t="s">
        <v>37</v>
      </c>
      <c r="I79" s="19" t="s">
        <v>39</v>
      </c>
      <c r="J79" s="19" t="s">
        <v>8</v>
      </c>
      <c r="K79" s="19" t="s">
        <v>51</v>
      </c>
    </row>
    <row r="80" spans="1:11" ht="29.45" customHeight="1" x14ac:dyDescent="0.25">
      <c r="A80" s="16">
        <v>75</v>
      </c>
      <c r="B80" s="17" t="s">
        <v>362</v>
      </c>
      <c r="C80" s="21" t="s">
        <v>67</v>
      </c>
      <c r="D80" s="19" t="s">
        <v>17</v>
      </c>
      <c r="E80" s="24" t="s">
        <v>361</v>
      </c>
      <c r="F80" s="18" t="s">
        <v>67</v>
      </c>
      <c r="G80" s="22" t="s">
        <v>359</v>
      </c>
      <c r="H80" s="22" t="s">
        <v>359</v>
      </c>
      <c r="I80" s="19" t="s">
        <v>358</v>
      </c>
      <c r="J80" s="19" t="s">
        <v>8</v>
      </c>
      <c r="K80" s="19" t="s">
        <v>51</v>
      </c>
    </row>
    <row r="81" spans="1:11" ht="29.45" customHeight="1" x14ac:dyDescent="0.25">
      <c r="A81" s="16">
        <v>76</v>
      </c>
      <c r="B81" s="17" t="s">
        <v>360</v>
      </c>
      <c r="C81" s="21" t="s">
        <v>67</v>
      </c>
      <c r="D81" s="19" t="s">
        <v>17</v>
      </c>
      <c r="E81" s="24" t="s">
        <v>363</v>
      </c>
      <c r="F81" s="18" t="s">
        <v>67</v>
      </c>
      <c r="G81" s="22" t="s">
        <v>359</v>
      </c>
      <c r="H81" s="22" t="s">
        <v>359</v>
      </c>
      <c r="I81" s="19" t="s">
        <v>358</v>
      </c>
      <c r="J81" s="19" t="s">
        <v>8</v>
      </c>
      <c r="K81" s="19" t="s">
        <v>51</v>
      </c>
    </row>
    <row r="82" spans="1:11" ht="29.45" customHeight="1" x14ac:dyDescent="0.25">
      <c r="A82" s="16">
        <v>77</v>
      </c>
      <c r="B82" s="17" t="s">
        <v>214</v>
      </c>
      <c r="C82" s="21" t="s">
        <v>98</v>
      </c>
      <c r="D82" s="19">
        <v>1</v>
      </c>
      <c r="E82" s="24" t="s">
        <v>312</v>
      </c>
      <c r="F82" s="18" t="s">
        <v>99</v>
      </c>
      <c r="G82" s="19" t="s">
        <v>100</v>
      </c>
      <c r="H82" s="22" t="s">
        <v>103</v>
      </c>
      <c r="I82" s="19" t="s">
        <v>104</v>
      </c>
      <c r="J82" s="19" t="s">
        <v>8</v>
      </c>
      <c r="K82" s="19" t="s">
        <v>109</v>
      </c>
    </row>
    <row r="83" spans="1:11" ht="29.45" customHeight="1" x14ac:dyDescent="0.25">
      <c r="A83" s="16">
        <v>78</v>
      </c>
      <c r="B83" s="17" t="s">
        <v>214</v>
      </c>
      <c r="C83" s="21" t="s">
        <v>98</v>
      </c>
      <c r="D83" s="19">
        <v>1</v>
      </c>
      <c r="E83" s="24" t="s">
        <v>313</v>
      </c>
      <c r="F83" s="18" t="s">
        <v>105</v>
      </c>
      <c r="G83" s="19" t="s">
        <v>100</v>
      </c>
      <c r="H83" s="22" t="s">
        <v>103</v>
      </c>
      <c r="I83" s="19" t="s">
        <v>104</v>
      </c>
      <c r="J83" s="19" t="s">
        <v>8</v>
      </c>
      <c r="K83" s="19" t="s">
        <v>109</v>
      </c>
    </row>
    <row r="84" spans="1:11" ht="9" customHeight="1" x14ac:dyDescent="0.25"/>
    <row r="85" spans="1:11" ht="10.9" customHeight="1" x14ac:dyDescent="0.25"/>
    <row r="86" spans="1:11" ht="21.6" customHeight="1" x14ac:dyDescent="0.25">
      <c r="B86" s="3" t="s">
        <v>10</v>
      </c>
      <c r="C86" s="4"/>
      <c r="D86" s="5"/>
      <c r="E86" s="6"/>
      <c r="F86" s="4"/>
      <c r="G86" s="323" t="s">
        <v>380</v>
      </c>
      <c r="H86" s="323"/>
      <c r="I86" s="323"/>
    </row>
    <row r="87" spans="1:11" ht="11.45" customHeight="1" x14ac:dyDescent="0.25">
      <c r="B87" s="3"/>
      <c r="C87" s="4"/>
      <c r="D87" s="5"/>
      <c r="E87" s="6"/>
      <c r="F87" s="4"/>
      <c r="G87" s="51"/>
      <c r="H87" s="51"/>
      <c r="I87" s="51"/>
    </row>
    <row r="88" spans="1:11" ht="21.6" customHeight="1" x14ac:dyDescent="0.25">
      <c r="B88" s="3" t="s">
        <v>11</v>
      </c>
      <c r="C88" s="3"/>
      <c r="D88" s="3"/>
      <c r="E88" s="3"/>
      <c r="F88" s="3"/>
      <c r="G88" s="323" t="s">
        <v>224</v>
      </c>
      <c r="H88" s="323"/>
      <c r="I88" s="323"/>
    </row>
    <row r="89" spans="1:11" ht="9" customHeight="1" x14ac:dyDescent="0.25">
      <c r="B89" s="3"/>
      <c r="C89" s="3"/>
      <c r="D89" s="3"/>
      <c r="E89" s="3"/>
      <c r="F89" s="3"/>
      <c r="G89" s="51"/>
      <c r="H89" s="51"/>
      <c r="I89" s="51"/>
    </row>
    <row r="90" spans="1:11" ht="21.6" customHeight="1" x14ac:dyDescent="0.25">
      <c r="B90" s="3" t="s">
        <v>12</v>
      </c>
      <c r="C90" s="7"/>
      <c r="D90" s="7"/>
      <c r="E90" s="7"/>
      <c r="F90" s="7"/>
      <c r="G90" s="323" t="s">
        <v>380</v>
      </c>
      <c r="H90" s="323"/>
      <c r="I90" s="323"/>
    </row>
  </sheetData>
  <autoFilter ref="A5:K78"/>
  <sortState ref="A6:K89">
    <sortCondition ref="K6:K89"/>
  </sortState>
  <mergeCells count="7">
    <mergeCell ref="G88:I88"/>
    <mergeCell ref="G90:I90"/>
    <mergeCell ref="B1:K1"/>
    <mergeCell ref="B2:K2"/>
    <mergeCell ref="B3:K3"/>
    <mergeCell ref="I4:K4"/>
    <mergeCell ref="G86:I86"/>
  </mergeCells>
  <conditionalFormatting sqref="C8">
    <cfRule type="expression" dxfId="23" priority="2" stopIfTrue="1">
      <formula>$O8=2018</formula>
    </cfRule>
  </conditionalFormatting>
  <conditionalFormatting sqref="C7">
    <cfRule type="expression" dxfId="22" priority="1" stopIfTrue="1">
      <formula>$N7=2018</formula>
    </cfRule>
  </conditionalFormatting>
  <pageMargins left="0.23622047244094491" right="0.23622047244094491" top="0.35433070866141736" bottom="0.35433070866141736" header="0.31496062992125984" footer="0.31496062992125984"/>
  <pageSetup paperSize="9" scale="81" fitToHeight="0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view="pageBreakPreview" topLeftCell="A17" zoomScaleNormal="100" zoomScaleSheetLayoutView="100" workbookViewId="0">
      <selection activeCell="O19" sqref="O19"/>
    </sheetView>
  </sheetViews>
  <sheetFormatPr defaultRowHeight="15" x14ac:dyDescent="0.25"/>
  <cols>
    <col min="1" max="1" width="5.28515625" customWidth="1"/>
    <col min="2" max="2" width="30.42578125" customWidth="1"/>
    <col min="3" max="3" width="27.5703125" hidden="1" customWidth="1"/>
    <col min="4" max="4" width="6.140625" customWidth="1"/>
    <col min="5" max="5" width="53.7109375" customWidth="1"/>
    <col min="6" max="8" width="36.42578125" hidden="1" customWidth="1"/>
    <col min="9" max="9" width="23.85546875" customWidth="1"/>
    <col min="10" max="10" width="20.85546875" customWidth="1"/>
    <col min="11" max="14" width="9.85546875" customWidth="1"/>
    <col min="15" max="15" width="7.42578125" customWidth="1"/>
  </cols>
  <sheetData>
    <row r="1" spans="1:15" s="41" customFormat="1" ht="42.6" customHeight="1" x14ac:dyDescent="0.7">
      <c r="A1" s="372" t="s">
        <v>383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166"/>
    </row>
    <row r="2" spans="1:15" ht="34.15" customHeight="1" x14ac:dyDescent="0.25">
      <c r="A2" s="329" t="s">
        <v>219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107"/>
    </row>
    <row r="3" spans="1:15" ht="34.15" customHeight="1" x14ac:dyDescent="0.25">
      <c r="A3" s="329" t="s">
        <v>14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107"/>
    </row>
    <row r="4" spans="1:15" ht="55.15" customHeight="1" x14ac:dyDescent="0.25">
      <c r="A4" s="331" t="s">
        <v>553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108"/>
    </row>
    <row r="5" spans="1:15" ht="15.75" x14ac:dyDescent="0.25">
      <c r="A5" s="381" t="s">
        <v>104</v>
      </c>
      <c r="B5" s="381"/>
      <c r="C5" s="381"/>
      <c r="D5" s="381"/>
      <c r="E5" s="381"/>
      <c r="F5" s="143"/>
      <c r="G5" s="143"/>
      <c r="H5" s="143"/>
      <c r="I5" s="382"/>
      <c r="J5" s="382"/>
      <c r="K5" s="383" t="s">
        <v>421</v>
      </c>
      <c r="L5" s="383"/>
      <c r="M5" s="383"/>
      <c r="N5" s="383"/>
      <c r="O5" s="159"/>
    </row>
    <row r="6" spans="1:15" s="71" customFormat="1" ht="21" customHeight="1" x14ac:dyDescent="0.25">
      <c r="A6" s="371" t="s">
        <v>220</v>
      </c>
      <c r="B6" s="344" t="s">
        <v>212</v>
      </c>
      <c r="C6" s="371" t="s">
        <v>234</v>
      </c>
      <c r="D6" s="371" t="s">
        <v>3</v>
      </c>
      <c r="E6" s="344" t="s">
        <v>213</v>
      </c>
      <c r="F6" s="371" t="s">
        <v>234</v>
      </c>
      <c r="G6" s="371" t="s">
        <v>4</v>
      </c>
      <c r="H6" s="371" t="s">
        <v>5</v>
      </c>
      <c r="I6" s="344" t="s">
        <v>6</v>
      </c>
      <c r="J6" s="344" t="s">
        <v>7</v>
      </c>
      <c r="K6" s="344" t="s">
        <v>211</v>
      </c>
      <c r="L6" s="344"/>
      <c r="M6" s="344" t="s">
        <v>437</v>
      </c>
      <c r="N6" s="344"/>
      <c r="O6" s="386" t="s">
        <v>396</v>
      </c>
    </row>
    <row r="7" spans="1:15" s="71" customFormat="1" ht="40.9" customHeight="1" x14ac:dyDescent="0.25">
      <c r="A7" s="371"/>
      <c r="B7" s="344"/>
      <c r="C7" s="371"/>
      <c r="D7" s="371"/>
      <c r="E7" s="344"/>
      <c r="F7" s="371"/>
      <c r="G7" s="371"/>
      <c r="H7" s="371"/>
      <c r="I7" s="344"/>
      <c r="J7" s="344"/>
      <c r="K7" s="109" t="s">
        <v>217</v>
      </c>
      <c r="L7" s="109" t="s">
        <v>218</v>
      </c>
      <c r="M7" s="109" t="s">
        <v>217</v>
      </c>
      <c r="N7" s="109" t="s">
        <v>218</v>
      </c>
      <c r="O7" s="386"/>
    </row>
    <row r="8" spans="1:15" s="39" customFormat="1" ht="52.15" customHeight="1" x14ac:dyDescent="0.2">
      <c r="A8" s="82">
        <v>1</v>
      </c>
      <c r="B8" s="128" t="s">
        <v>531</v>
      </c>
      <c r="C8" s="129" t="s">
        <v>67</v>
      </c>
      <c r="D8" s="61" t="s">
        <v>17</v>
      </c>
      <c r="E8" s="130" t="s">
        <v>532</v>
      </c>
      <c r="F8" s="131" t="s">
        <v>108</v>
      </c>
      <c r="G8" s="61" t="s">
        <v>100</v>
      </c>
      <c r="H8" s="62" t="s">
        <v>103</v>
      </c>
      <c r="I8" s="61" t="s">
        <v>104</v>
      </c>
      <c r="J8" s="55" t="s">
        <v>8</v>
      </c>
      <c r="K8" s="54">
        <v>0</v>
      </c>
      <c r="L8" s="137">
        <v>74.8</v>
      </c>
      <c r="M8" s="70">
        <v>22</v>
      </c>
      <c r="N8" s="83">
        <v>60.4</v>
      </c>
      <c r="O8" s="70">
        <v>3</v>
      </c>
    </row>
    <row r="9" spans="1:15" s="39" customFormat="1" ht="52.15" customHeight="1" x14ac:dyDescent="0.2">
      <c r="A9" s="82">
        <v>2</v>
      </c>
      <c r="B9" s="128" t="s">
        <v>535</v>
      </c>
      <c r="C9" s="129" t="s">
        <v>67</v>
      </c>
      <c r="D9" s="61" t="s">
        <v>17</v>
      </c>
      <c r="E9" s="130" t="s">
        <v>536</v>
      </c>
      <c r="F9" s="131" t="s">
        <v>68</v>
      </c>
      <c r="G9" s="61" t="s">
        <v>23</v>
      </c>
      <c r="H9" s="62" t="s">
        <v>59</v>
      </c>
      <c r="I9" s="61" t="s">
        <v>23</v>
      </c>
      <c r="J9" s="55" t="s">
        <v>8</v>
      </c>
      <c r="K9" s="54">
        <v>4</v>
      </c>
      <c r="L9" s="137">
        <v>70.3</v>
      </c>
      <c r="M9" s="70"/>
      <c r="N9" s="83"/>
      <c r="O9" s="70"/>
    </row>
    <row r="10" spans="1:15" s="39" customFormat="1" ht="52.15" customHeight="1" x14ac:dyDescent="0.2">
      <c r="A10" s="82">
        <v>3</v>
      </c>
      <c r="B10" s="128" t="s">
        <v>533</v>
      </c>
      <c r="C10" s="129" t="s">
        <v>117</v>
      </c>
      <c r="D10" s="61" t="s">
        <v>17</v>
      </c>
      <c r="E10" s="130" t="s">
        <v>534</v>
      </c>
      <c r="F10" s="131" t="s">
        <v>106</v>
      </c>
      <c r="G10" s="61" t="s">
        <v>100</v>
      </c>
      <c r="H10" s="62" t="s">
        <v>103</v>
      </c>
      <c r="I10" s="61" t="s">
        <v>104</v>
      </c>
      <c r="J10" s="55" t="s">
        <v>8</v>
      </c>
      <c r="K10" s="54">
        <v>4</v>
      </c>
      <c r="L10" s="137">
        <v>78.400000000000006</v>
      </c>
      <c r="M10" s="70"/>
      <c r="N10" s="83"/>
      <c r="O10" s="70"/>
    </row>
    <row r="11" spans="1:15" s="39" customFormat="1" ht="52.15" customHeight="1" x14ac:dyDescent="0.2">
      <c r="A11" s="82">
        <v>4</v>
      </c>
      <c r="B11" s="128" t="s">
        <v>537</v>
      </c>
      <c r="C11" s="129" t="s">
        <v>67</v>
      </c>
      <c r="D11" s="61" t="s">
        <v>17</v>
      </c>
      <c r="E11" s="142" t="s">
        <v>538</v>
      </c>
      <c r="F11" s="129" t="s">
        <v>67</v>
      </c>
      <c r="G11" s="62" t="s">
        <v>25</v>
      </c>
      <c r="H11" s="62" t="s">
        <v>38</v>
      </c>
      <c r="I11" s="61" t="s">
        <v>26</v>
      </c>
      <c r="J11" s="55" t="s">
        <v>8</v>
      </c>
      <c r="K11" s="54">
        <v>8</v>
      </c>
      <c r="L11" s="137">
        <v>69.8</v>
      </c>
      <c r="M11" s="70"/>
      <c r="N11" s="83"/>
      <c r="O11" s="70"/>
    </row>
    <row r="12" spans="1:15" s="39" customFormat="1" ht="52.15" customHeight="1" x14ac:dyDescent="0.2">
      <c r="A12" s="82">
        <v>5</v>
      </c>
      <c r="B12" s="128" t="s">
        <v>527</v>
      </c>
      <c r="C12" s="129" t="s">
        <v>75</v>
      </c>
      <c r="D12" s="61" t="s">
        <v>17</v>
      </c>
      <c r="E12" s="130" t="s">
        <v>528</v>
      </c>
      <c r="F12" s="131" t="s">
        <v>71</v>
      </c>
      <c r="G12" s="61" t="s">
        <v>72</v>
      </c>
      <c r="H12" s="62" t="s">
        <v>76</v>
      </c>
      <c r="I12" s="61" t="s">
        <v>74</v>
      </c>
      <c r="J12" s="55" t="s">
        <v>8</v>
      </c>
      <c r="K12" s="54">
        <v>13</v>
      </c>
      <c r="L12" s="137">
        <v>72.3</v>
      </c>
      <c r="M12" s="70"/>
      <c r="N12" s="83"/>
      <c r="O12" s="70"/>
    </row>
    <row r="13" spans="1:15" s="39" customFormat="1" ht="52.15" customHeight="1" x14ac:dyDescent="0.2">
      <c r="A13" s="82">
        <v>6</v>
      </c>
      <c r="B13" s="128" t="s">
        <v>544</v>
      </c>
      <c r="C13" s="129" t="s">
        <v>77</v>
      </c>
      <c r="D13" s="61">
        <v>2</v>
      </c>
      <c r="E13" s="130" t="s">
        <v>545</v>
      </c>
      <c r="F13" s="131" t="s">
        <v>78</v>
      </c>
      <c r="G13" s="61" t="s">
        <v>79</v>
      </c>
      <c r="H13" s="62" t="s">
        <v>80</v>
      </c>
      <c r="I13" s="61" t="s">
        <v>81</v>
      </c>
      <c r="J13" s="55" t="s">
        <v>8</v>
      </c>
      <c r="K13" s="54">
        <v>16</v>
      </c>
      <c r="L13" s="137">
        <v>66.7</v>
      </c>
      <c r="M13" s="70"/>
      <c r="N13" s="83"/>
      <c r="O13" s="70"/>
    </row>
    <row r="14" spans="1:15" s="39" customFormat="1" ht="52.15" customHeight="1" x14ac:dyDescent="0.2">
      <c r="A14" s="82">
        <v>7</v>
      </c>
      <c r="B14" s="128" t="s">
        <v>539</v>
      </c>
      <c r="C14" s="129" t="s">
        <v>67</v>
      </c>
      <c r="D14" s="61" t="s">
        <v>17</v>
      </c>
      <c r="E14" s="130" t="s">
        <v>528</v>
      </c>
      <c r="F14" s="131" t="s">
        <v>71</v>
      </c>
      <c r="G14" s="61" t="s">
        <v>72</v>
      </c>
      <c r="H14" s="62" t="s">
        <v>73</v>
      </c>
      <c r="I14" s="61" t="s">
        <v>74</v>
      </c>
      <c r="J14" s="55" t="s">
        <v>8</v>
      </c>
      <c r="K14" s="54">
        <v>20</v>
      </c>
      <c r="L14" s="137">
        <v>64.3</v>
      </c>
      <c r="M14" s="70"/>
      <c r="N14" s="83"/>
      <c r="O14" s="70"/>
    </row>
    <row r="15" spans="1:15" s="39" customFormat="1" ht="52.15" customHeight="1" x14ac:dyDescent="0.2">
      <c r="A15" s="82">
        <v>8</v>
      </c>
      <c r="B15" s="128" t="s">
        <v>431</v>
      </c>
      <c r="C15" s="129" t="s">
        <v>67</v>
      </c>
      <c r="D15" s="61" t="s">
        <v>17</v>
      </c>
      <c r="E15" s="130" t="s">
        <v>432</v>
      </c>
      <c r="F15" s="131" t="s">
        <v>67</v>
      </c>
      <c r="G15" s="61" t="s">
        <v>31</v>
      </c>
      <c r="H15" s="62" t="s">
        <v>38</v>
      </c>
      <c r="I15" s="61" t="s">
        <v>26</v>
      </c>
      <c r="J15" s="55" t="s">
        <v>8</v>
      </c>
      <c r="K15" s="54">
        <v>20</v>
      </c>
      <c r="L15" s="137">
        <v>75.7</v>
      </c>
      <c r="M15" s="70"/>
      <c r="N15" s="83"/>
      <c r="O15" s="70"/>
    </row>
    <row r="16" spans="1:15" s="39" customFormat="1" ht="52.15" customHeight="1" x14ac:dyDescent="0.2">
      <c r="A16" s="82"/>
      <c r="B16" s="128" t="s">
        <v>529</v>
      </c>
      <c r="C16" s="129" t="s">
        <v>94</v>
      </c>
      <c r="D16" s="61"/>
      <c r="E16" s="130" t="s">
        <v>530</v>
      </c>
      <c r="F16" s="131" t="s">
        <v>95</v>
      </c>
      <c r="G16" s="61" t="s">
        <v>101</v>
      </c>
      <c r="H16" s="62" t="s">
        <v>96</v>
      </c>
      <c r="I16" s="61" t="s">
        <v>97</v>
      </c>
      <c r="J16" s="55" t="s">
        <v>8</v>
      </c>
      <c r="K16" s="348" t="s">
        <v>223</v>
      </c>
      <c r="L16" s="349"/>
      <c r="M16" s="349"/>
      <c r="N16" s="350"/>
      <c r="O16" s="70"/>
    </row>
    <row r="17" spans="1:15" ht="30.6" customHeight="1" x14ac:dyDescent="0.25">
      <c r="A17" s="384" t="s">
        <v>389</v>
      </c>
      <c r="B17" s="385"/>
      <c r="C17" s="385"/>
      <c r="D17" s="385"/>
      <c r="E17" s="385"/>
      <c r="F17" s="385"/>
      <c r="G17" s="385"/>
      <c r="H17" s="385"/>
      <c r="I17" s="385"/>
      <c r="J17" s="385"/>
      <c r="K17" s="385"/>
      <c r="L17" s="385"/>
      <c r="M17" s="385"/>
      <c r="N17" s="385"/>
      <c r="O17" s="160"/>
    </row>
    <row r="18" spans="1:15" s="39" customFormat="1" ht="55.9" customHeight="1" x14ac:dyDescent="0.2">
      <c r="A18" s="82">
        <v>1</v>
      </c>
      <c r="B18" s="128" t="s">
        <v>542</v>
      </c>
      <c r="C18" s="129" t="s">
        <v>67</v>
      </c>
      <c r="D18" s="61" t="s">
        <v>17</v>
      </c>
      <c r="E18" s="130" t="s">
        <v>543</v>
      </c>
      <c r="F18" s="131" t="s">
        <v>43</v>
      </c>
      <c r="G18" s="61" t="s">
        <v>44</v>
      </c>
      <c r="H18" s="62" t="s">
        <v>37</v>
      </c>
      <c r="I18" s="61" t="s">
        <v>39</v>
      </c>
      <c r="J18" s="55" t="s">
        <v>8</v>
      </c>
      <c r="K18" s="54">
        <v>0</v>
      </c>
      <c r="L18" s="137">
        <v>67.900000000000006</v>
      </c>
      <c r="M18" s="70">
        <v>0</v>
      </c>
      <c r="N18" s="83">
        <v>42.5</v>
      </c>
      <c r="O18" s="70">
        <v>3</v>
      </c>
    </row>
    <row r="19" spans="1:15" s="39" customFormat="1" ht="55.9" customHeight="1" x14ac:dyDescent="0.2">
      <c r="A19" s="82">
        <v>2</v>
      </c>
      <c r="B19" s="128" t="s">
        <v>435</v>
      </c>
      <c r="C19" s="129" t="s">
        <v>392</v>
      </c>
      <c r="D19" s="61" t="s">
        <v>9</v>
      </c>
      <c r="E19" s="130" t="s">
        <v>547</v>
      </c>
      <c r="F19" s="131" t="s">
        <v>419</v>
      </c>
      <c r="G19" s="61" t="s">
        <v>401</v>
      </c>
      <c r="H19" s="61" t="s">
        <v>401</v>
      </c>
      <c r="I19" s="61" t="s">
        <v>81</v>
      </c>
      <c r="J19" s="55" t="s">
        <v>8</v>
      </c>
      <c r="K19" s="54">
        <v>0</v>
      </c>
      <c r="L19" s="137">
        <v>70.400000000000006</v>
      </c>
      <c r="M19" s="70">
        <v>4</v>
      </c>
      <c r="N19" s="83">
        <v>43.8</v>
      </c>
      <c r="O19" s="70">
        <v>3</v>
      </c>
    </row>
    <row r="20" spans="1:15" s="39" customFormat="1" ht="55.9" customHeight="1" x14ac:dyDescent="0.2">
      <c r="A20" s="82">
        <v>3</v>
      </c>
      <c r="B20" s="128" t="s">
        <v>433</v>
      </c>
      <c r="C20" s="129" t="s">
        <v>67</v>
      </c>
      <c r="D20" s="61" t="s">
        <v>17</v>
      </c>
      <c r="E20" s="130" t="s">
        <v>434</v>
      </c>
      <c r="F20" s="131" t="s">
        <v>55</v>
      </c>
      <c r="G20" s="61" t="s">
        <v>41</v>
      </c>
      <c r="H20" s="62" t="s">
        <v>37</v>
      </c>
      <c r="I20" s="61" t="s">
        <v>39</v>
      </c>
      <c r="J20" s="55" t="s">
        <v>8</v>
      </c>
      <c r="K20" s="54">
        <v>6</v>
      </c>
      <c r="L20" s="137">
        <v>83.6</v>
      </c>
      <c r="M20" s="70"/>
      <c r="N20" s="83"/>
      <c r="O20" s="70"/>
    </row>
    <row r="21" spans="1:15" s="39" customFormat="1" ht="55.9" customHeight="1" x14ac:dyDescent="0.2">
      <c r="A21" s="82">
        <v>4</v>
      </c>
      <c r="B21" s="128" t="s">
        <v>540</v>
      </c>
      <c r="C21" s="129" t="s">
        <v>119</v>
      </c>
      <c r="D21" s="61">
        <v>2</v>
      </c>
      <c r="E21" s="130" t="s">
        <v>541</v>
      </c>
      <c r="F21" s="131" t="s">
        <v>120</v>
      </c>
      <c r="G21" s="61" t="s">
        <v>100</v>
      </c>
      <c r="H21" s="62" t="s">
        <v>103</v>
      </c>
      <c r="I21" s="61" t="s">
        <v>104</v>
      </c>
      <c r="J21" s="55" t="s">
        <v>8</v>
      </c>
      <c r="K21" s="54">
        <v>8</v>
      </c>
      <c r="L21" s="137">
        <v>66.5</v>
      </c>
      <c r="M21" s="70"/>
      <c r="N21" s="83"/>
      <c r="O21" s="70"/>
    </row>
    <row r="22" spans="1:15" s="39" customFormat="1" ht="55.9" customHeight="1" x14ac:dyDescent="0.2">
      <c r="A22" s="82">
        <v>5</v>
      </c>
      <c r="B22" s="128" t="s">
        <v>435</v>
      </c>
      <c r="C22" s="129" t="s">
        <v>392</v>
      </c>
      <c r="D22" s="61" t="s">
        <v>9</v>
      </c>
      <c r="E22" s="130" t="s">
        <v>554</v>
      </c>
      <c r="F22" s="131" t="s">
        <v>393</v>
      </c>
      <c r="G22" s="61" t="s">
        <v>394</v>
      </c>
      <c r="H22" s="62" t="s">
        <v>18</v>
      </c>
      <c r="I22" s="61" t="s">
        <v>81</v>
      </c>
      <c r="J22" s="55" t="s">
        <v>8</v>
      </c>
      <c r="K22" s="54">
        <v>12</v>
      </c>
      <c r="L22" s="137">
        <v>77</v>
      </c>
      <c r="M22" s="70"/>
      <c r="N22" s="83"/>
      <c r="O22" s="70"/>
    </row>
    <row r="23" spans="1:15" s="39" customFormat="1" ht="46.15" customHeight="1" x14ac:dyDescent="0.2">
      <c r="A23" s="82"/>
      <c r="B23" s="128" t="s">
        <v>430</v>
      </c>
      <c r="C23" s="129" t="s">
        <v>85</v>
      </c>
      <c r="D23" s="61" t="s">
        <v>9</v>
      </c>
      <c r="E23" s="130" t="s">
        <v>546</v>
      </c>
      <c r="F23" s="131" t="s">
        <v>92</v>
      </c>
      <c r="G23" s="61" t="s">
        <v>87</v>
      </c>
      <c r="H23" s="62" t="s">
        <v>93</v>
      </c>
      <c r="I23" s="61" t="s">
        <v>89</v>
      </c>
      <c r="J23" s="55" t="s">
        <v>8</v>
      </c>
      <c r="K23" s="348" t="s">
        <v>223</v>
      </c>
      <c r="L23" s="349"/>
      <c r="M23" s="349"/>
      <c r="N23" s="350"/>
    </row>
    <row r="24" spans="1:15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s="97" customFormat="1" ht="46.9" customHeight="1" x14ac:dyDescent="0.35">
      <c r="A25" s="94"/>
      <c r="B25" s="95" t="s">
        <v>10</v>
      </c>
      <c r="C25" s="95"/>
      <c r="D25" s="94"/>
      <c r="E25" s="94"/>
      <c r="F25" s="94"/>
      <c r="G25" s="94"/>
      <c r="H25" s="94"/>
      <c r="I25" s="94"/>
      <c r="J25" s="96" t="s">
        <v>380</v>
      </c>
      <c r="K25" s="94"/>
      <c r="L25" s="94"/>
      <c r="M25" s="94"/>
      <c r="N25" s="94"/>
      <c r="O25" s="94"/>
    </row>
    <row r="26" spans="1:15" s="97" customFormat="1" ht="46.9" customHeight="1" x14ac:dyDescent="0.35">
      <c r="A26" s="94"/>
      <c r="B26" s="336" t="s">
        <v>11</v>
      </c>
      <c r="C26" s="336"/>
      <c r="D26" s="336"/>
      <c r="E26" s="336"/>
      <c r="F26" s="111"/>
      <c r="G26" s="111"/>
      <c r="H26" s="111"/>
      <c r="I26" s="94"/>
      <c r="J26" s="96" t="s">
        <v>224</v>
      </c>
      <c r="K26" s="94"/>
      <c r="L26" s="94"/>
      <c r="M26" s="94"/>
      <c r="N26" s="94"/>
      <c r="O26" s="94"/>
    </row>
  </sheetData>
  <sortState ref="A18:Z23">
    <sortCondition ref="A18"/>
  </sortState>
  <mergeCells count="24">
    <mergeCell ref="B26:E26"/>
    <mergeCell ref="K16:N16"/>
    <mergeCell ref="K23:N23"/>
    <mergeCell ref="A17:N17"/>
    <mergeCell ref="O6:O7"/>
    <mergeCell ref="G6:G7"/>
    <mergeCell ref="H6:H7"/>
    <mergeCell ref="I6:I7"/>
    <mergeCell ref="J6:J7"/>
    <mergeCell ref="K6:L6"/>
    <mergeCell ref="M6:N6"/>
    <mergeCell ref="A6:A7"/>
    <mergeCell ref="B6:B7"/>
    <mergeCell ref="C6:C7"/>
    <mergeCell ref="D6:D7"/>
    <mergeCell ref="E6:E7"/>
    <mergeCell ref="F6:F7"/>
    <mergeCell ref="A1:N1"/>
    <mergeCell ref="A2:N2"/>
    <mergeCell ref="A3:N3"/>
    <mergeCell ref="A4:N4"/>
    <mergeCell ref="A5:E5"/>
    <mergeCell ref="I5:J5"/>
    <mergeCell ref="K5:N5"/>
  </mergeCells>
  <conditionalFormatting sqref="B6">
    <cfRule type="expression" dxfId="5" priority="4" stopIfTrue="1">
      <formula>#REF!=2018</formula>
    </cfRule>
  </conditionalFormatting>
  <pageMargins left="0" right="0" top="0" bottom="0" header="0.31496062992125984" footer="0.31496062992125984"/>
  <pageSetup paperSize="9" scale="52" fitToHeight="2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tabSelected="1" view="pageBreakPreview" zoomScaleNormal="100" zoomScaleSheetLayoutView="100" workbookViewId="0">
      <selection activeCell="E10" sqref="E10:I10"/>
    </sheetView>
  </sheetViews>
  <sheetFormatPr defaultRowHeight="15" x14ac:dyDescent="0.25"/>
  <cols>
    <col min="1" max="1" width="5.28515625" customWidth="1"/>
    <col min="2" max="2" width="26.5703125" customWidth="1"/>
    <col min="3" max="3" width="27.5703125" hidden="1" customWidth="1"/>
    <col min="4" max="4" width="6.140625" customWidth="1"/>
    <col min="5" max="5" width="46.7109375" customWidth="1"/>
    <col min="6" max="8" width="36.42578125" hidden="1" customWidth="1"/>
    <col min="9" max="9" width="18.5703125" customWidth="1"/>
    <col min="10" max="10" width="18" customWidth="1"/>
    <col min="11" max="11" width="7.7109375" customWidth="1"/>
    <col min="12" max="12" width="8" customWidth="1"/>
    <col min="13" max="13" width="5.85546875" customWidth="1"/>
  </cols>
  <sheetData>
    <row r="1" spans="1:25" ht="34.9" customHeight="1" x14ac:dyDescent="0.25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25" ht="17.45" customHeight="1" x14ac:dyDescent="0.25">
      <c r="A2" s="329" t="s">
        <v>219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</row>
    <row r="3" spans="1:25" ht="17.45" customHeight="1" x14ac:dyDescent="0.25">
      <c r="A3" s="329" t="s">
        <v>14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</row>
    <row r="4" spans="1:25" ht="48.6" customHeight="1" x14ac:dyDescent="0.25">
      <c r="A4" s="331" t="s">
        <v>427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</row>
    <row r="5" spans="1:25" ht="15.75" x14ac:dyDescent="0.25">
      <c r="A5" s="333" t="s">
        <v>104</v>
      </c>
      <c r="B5" s="333"/>
      <c r="C5" s="333"/>
      <c r="D5" s="333"/>
      <c r="E5" s="333"/>
      <c r="F5" s="113"/>
      <c r="G5" s="113"/>
      <c r="H5" s="113"/>
      <c r="I5" s="334"/>
      <c r="J5" s="334"/>
      <c r="K5" s="383" t="s">
        <v>421</v>
      </c>
      <c r="L5" s="383"/>
      <c r="M5" s="383"/>
    </row>
    <row r="6" spans="1:25" s="71" customFormat="1" ht="21" customHeight="1" x14ac:dyDescent="0.25">
      <c r="A6" s="337" t="s">
        <v>220</v>
      </c>
      <c r="B6" s="339" t="s">
        <v>212</v>
      </c>
      <c r="C6" s="337" t="s">
        <v>234</v>
      </c>
      <c r="D6" s="337" t="s">
        <v>3</v>
      </c>
      <c r="E6" s="339" t="s">
        <v>213</v>
      </c>
      <c r="F6" s="337" t="s">
        <v>234</v>
      </c>
      <c r="G6" s="337" t="s">
        <v>4</v>
      </c>
      <c r="H6" s="337" t="s">
        <v>5</v>
      </c>
      <c r="I6" s="339" t="s">
        <v>6</v>
      </c>
      <c r="J6" s="387" t="s">
        <v>7</v>
      </c>
      <c r="K6" s="344" t="s">
        <v>211</v>
      </c>
      <c r="L6" s="344"/>
      <c r="M6" s="370" t="s">
        <v>396</v>
      </c>
    </row>
    <row r="7" spans="1:25" s="71" customFormat="1" ht="40.9" customHeight="1" x14ac:dyDescent="0.25">
      <c r="A7" s="338"/>
      <c r="B7" s="340"/>
      <c r="C7" s="338"/>
      <c r="D7" s="338"/>
      <c r="E7" s="340"/>
      <c r="F7" s="338"/>
      <c r="G7" s="338"/>
      <c r="H7" s="338"/>
      <c r="I7" s="340"/>
      <c r="J7" s="388"/>
      <c r="K7" s="109" t="s">
        <v>217</v>
      </c>
      <c r="L7" s="109" t="s">
        <v>218</v>
      </c>
      <c r="M7" s="370"/>
      <c r="N7" s="112">
        <v>3</v>
      </c>
      <c r="O7" s="100">
        <v>4</v>
      </c>
      <c r="P7" s="112">
        <v>5</v>
      </c>
      <c r="Q7" s="100">
        <v>6</v>
      </c>
      <c r="R7" s="112">
        <v>7</v>
      </c>
      <c r="S7" s="100">
        <v>8</v>
      </c>
      <c r="T7" s="112">
        <v>9</v>
      </c>
      <c r="U7" s="100">
        <v>10</v>
      </c>
      <c r="V7" s="112">
        <v>11</v>
      </c>
      <c r="W7" s="100">
        <v>12</v>
      </c>
      <c r="X7" s="112">
        <v>13</v>
      </c>
      <c r="Y7" s="100" t="s">
        <v>218</v>
      </c>
    </row>
    <row r="8" spans="1:25" s="39" customFormat="1" ht="46.15" customHeight="1" x14ac:dyDescent="0.2">
      <c r="A8" s="82">
        <v>1</v>
      </c>
      <c r="B8" s="56" t="s">
        <v>351</v>
      </c>
      <c r="C8" s="53" t="s">
        <v>67</v>
      </c>
      <c r="D8" s="55">
        <v>1</v>
      </c>
      <c r="E8" s="58" t="s">
        <v>352</v>
      </c>
      <c r="F8" s="59" t="s">
        <v>52</v>
      </c>
      <c r="G8" s="55" t="s">
        <v>53</v>
      </c>
      <c r="H8" s="54" t="s">
        <v>37</v>
      </c>
      <c r="I8" s="55" t="s">
        <v>39</v>
      </c>
      <c r="J8" s="136" t="s">
        <v>8</v>
      </c>
      <c r="K8" s="54">
        <v>0</v>
      </c>
      <c r="L8" s="137">
        <v>62.7</v>
      </c>
      <c r="M8" s="54">
        <v>2</v>
      </c>
      <c r="N8" s="70"/>
      <c r="O8" s="70"/>
      <c r="P8" s="54"/>
      <c r="Q8" s="110"/>
      <c r="R8" s="70"/>
      <c r="S8" s="70"/>
      <c r="T8" s="54"/>
      <c r="U8" s="110"/>
      <c r="V8" s="70"/>
      <c r="W8" s="70"/>
      <c r="X8" s="54"/>
      <c r="Y8" s="110"/>
    </row>
    <row r="9" spans="1:25" s="39" customFormat="1" ht="46.15" customHeight="1" x14ac:dyDescent="0.2">
      <c r="A9" s="82">
        <v>2</v>
      </c>
      <c r="B9" s="56" t="s">
        <v>428</v>
      </c>
      <c r="C9" s="53" t="s">
        <v>98</v>
      </c>
      <c r="D9" s="55">
        <v>1</v>
      </c>
      <c r="E9" s="58" t="s">
        <v>429</v>
      </c>
      <c r="F9" s="59" t="s">
        <v>99</v>
      </c>
      <c r="G9" s="55" t="s">
        <v>100</v>
      </c>
      <c r="H9" s="54" t="s">
        <v>103</v>
      </c>
      <c r="I9" s="55" t="s">
        <v>104</v>
      </c>
      <c r="J9" s="136" t="s">
        <v>8</v>
      </c>
      <c r="K9" s="54">
        <v>0</v>
      </c>
      <c r="L9" s="137">
        <v>69.599999999999994</v>
      </c>
      <c r="M9" s="54">
        <v>2</v>
      </c>
      <c r="N9" s="70"/>
      <c r="O9" s="70"/>
      <c r="P9" s="54"/>
      <c r="Q9" s="110"/>
      <c r="R9" s="70"/>
      <c r="S9" s="70"/>
      <c r="T9" s="54"/>
      <c r="U9" s="110"/>
      <c r="V9" s="70"/>
      <c r="W9" s="70"/>
      <c r="X9" s="54"/>
      <c r="Y9" s="110"/>
    </row>
    <row r="10" spans="1:25" s="39" customFormat="1" ht="46.15" customHeight="1" x14ac:dyDescent="0.2">
      <c r="A10" s="82">
        <v>3</v>
      </c>
      <c r="B10" s="56" t="s">
        <v>409</v>
      </c>
      <c r="C10" s="53" t="s">
        <v>392</v>
      </c>
      <c r="D10" s="55" t="s">
        <v>9</v>
      </c>
      <c r="E10" s="58" t="s">
        <v>455</v>
      </c>
      <c r="F10" s="59" t="s">
        <v>419</v>
      </c>
      <c r="G10" s="55" t="s">
        <v>401</v>
      </c>
      <c r="H10" s="55" t="s">
        <v>401</v>
      </c>
      <c r="I10" s="55" t="s">
        <v>81</v>
      </c>
      <c r="J10" s="136" t="s">
        <v>8</v>
      </c>
      <c r="K10" s="54">
        <v>4</v>
      </c>
      <c r="L10" s="137">
        <v>69.900000000000006</v>
      </c>
      <c r="M10" s="54">
        <v>3</v>
      </c>
      <c r="N10" s="70"/>
      <c r="O10" s="70"/>
      <c r="P10" s="54"/>
      <c r="Q10" s="110"/>
      <c r="R10" s="70"/>
      <c r="S10" s="70"/>
      <c r="T10" s="54"/>
      <c r="U10" s="110"/>
      <c r="V10" s="70"/>
      <c r="W10" s="70"/>
      <c r="X10" s="54"/>
      <c r="Y10" s="110"/>
    </row>
    <row r="11" spans="1:25" s="39" customFormat="1" ht="46.15" customHeight="1" x14ac:dyDescent="0.2">
      <c r="A11" s="82">
        <v>4</v>
      </c>
      <c r="B11" s="56" t="s">
        <v>349</v>
      </c>
      <c r="C11" s="53" t="s">
        <v>67</v>
      </c>
      <c r="D11" s="55" t="s">
        <v>17</v>
      </c>
      <c r="E11" s="58" t="s">
        <v>350</v>
      </c>
      <c r="F11" s="59" t="s">
        <v>67</v>
      </c>
      <c r="G11" s="55" t="s">
        <v>31</v>
      </c>
      <c r="H11" s="54" t="s">
        <v>38</v>
      </c>
      <c r="I11" s="55" t="s">
        <v>26</v>
      </c>
      <c r="J11" s="136" t="s">
        <v>8</v>
      </c>
      <c r="K11" s="54">
        <v>5</v>
      </c>
      <c r="L11" s="137">
        <v>74.900000000000006</v>
      </c>
      <c r="M11" s="54"/>
      <c r="N11" s="70"/>
      <c r="O11" s="70"/>
      <c r="P11" s="54"/>
      <c r="Q11" s="110"/>
      <c r="R11" s="70"/>
      <c r="S11" s="70"/>
      <c r="T11" s="54"/>
      <c r="U11" s="110"/>
      <c r="V11" s="70"/>
      <c r="W11" s="70"/>
      <c r="X11" s="54"/>
      <c r="Y11" s="110"/>
    </row>
    <row r="12" spans="1:25" s="39" customFormat="1" ht="46.15" customHeight="1" x14ac:dyDescent="0.2">
      <c r="A12" s="82">
        <v>5</v>
      </c>
      <c r="B12" s="56" t="s">
        <v>355</v>
      </c>
      <c r="C12" s="53" t="s">
        <v>85</v>
      </c>
      <c r="D12" s="55" t="s">
        <v>9</v>
      </c>
      <c r="E12" s="58" t="s">
        <v>356</v>
      </c>
      <c r="F12" s="59" t="s">
        <v>86</v>
      </c>
      <c r="G12" s="55" t="s">
        <v>87</v>
      </c>
      <c r="H12" s="54" t="s">
        <v>88</v>
      </c>
      <c r="I12" s="55" t="s">
        <v>89</v>
      </c>
      <c r="J12" s="136" t="s">
        <v>8</v>
      </c>
      <c r="K12" s="54">
        <v>8</v>
      </c>
      <c r="L12" s="137">
        <v>73.599999999999994</v>
      </c>
      <c r="M12" s="54"/>
      <c r="N12" s="70"/>
      <c r="O12" s="70"/>
      <c r="P12" s="54"/>
      <c r="Q12" s="110"/>
      <c r="R12" s="70"/>
      <c r="S12" s="70"/>
      <c r="T12" s="54"/>
      <c r="U12" s="110"/>
      <c r="V12" s="70"/>
      <c r="W12" s="70"/>
      <c r="X12" s="54"/>
      <c r="Y12" s="110"/>
    </row>
    <row r="13" spans="1:25" s="39" customFormat="1" ht="46.15" customHeight="1" x14ac:dyDescent="0.2">
      <c r="A13" s="82">
        <v>6</v>
      </c>
      <c r="B13" s="56" t="s">
        <v>264</v>
      </c>
      <c r="C13" s="53" t="s">
        <v>67</v>
      </c>
      <c r="D13" s="55" t="s">
        <v>17</v>
      </c>
      <c r="E13" s="58" t="s">
        <v>348</v>
      </c>
      <c r="F13" s="59" t="s">
        <v>55</v>
      </c>
      <c r="G13" s="55" t="s">
        <v>41</v>
      </c>
      <c r="H13" s="54" t="s">
        <v>37</v>
      </c>
      <c r="I13" s="55" t="s">
        <v>39</v>
      </c>
      <c r="J13" s="136" t="s">
        <v>8</v>
      </c>
      <c r="K13" s="54">
        <v>12</v>
      </c>
      <c r="L13" s="137">
        <v>59.2</v>
      </c>
      <c r="M13" s="54"/>
      <c r="N13" s="70"/>
      <c r="O13" s="70"/>
      <c r="P13" s="54"/>
      <c r="Q13" s="110"/>
      <c r="R13" s="70"/>
      <c r="S13" s="70"/>
      <c r="T13" s="54"/>
      <c r="U13" s="110"/>
      <c r="V13" s="70"/>
      <c r="W13" s="70"/>
      <c r="X13" s="54"/>
      <c r="Y13" s="110"/>
    </row>
    <row r="14" spans="1:25" s="39" customFormat="1" ht="46.15" customHeight="1" x14ac:dyDescent="0.2">
      <c r="A14" s="82">
        <v>7</v>
      </c>
      <c r="B14" s="56" t="s">
        <v>346</v>
      </c>
      <c r="C14" s="53" t="s">
        <v>110</v>
      </c>
      <c r="D14" s="55">
        <v>3</v>
      </c>
      <c r="E14" s="58" t="s">
        <v>347</v>
      </c>
      <c r="F14" s="59" t="s">
        <v>113</v>
      </c>
      <c r="G14" s="55" t="s">
        <v>100</v>
      </c>
      <c r="H14" s="54" t="s">
        <v>103</v>
      </c>
      <c r="I14" s="55" t="s">
        <v>104</v>
      </c>
      <c r="J14" s="136" t="s">
        <v>8</v>
      </c>
      <c r="K14" s="54">
        <v>23</v>
      </c>
      <c r="L14" s="137">
        <v>82.8</v>
      </c>
      <c r="M14" s="54"/>
      <c r="N14" s="70"/>
      <c r="O14" s="70"/>
      <c r="P14" s="54"/>
      <c r="Q14" s="110"/>
      <c r="R14" s="70"/>
      <c r="S14" s="70"/>
      <c r="T14" s="54"/>
      <c r="U14" s="110"/>
      <c r="V14" s="70"/>
      <c r="W14" s="70"/>
      <c r="X14" s="54"/>
      <c r="Y14" s="110"/>
    </row>
    <row r="15" spans="1:25" s="39" customFormat="1" ht="46.15" customHeight="1" x14ac:dyDescent="0.2">
      <c r="A15" s="82">
        <v>8</v>
      </c>
      <c r="B15" s="56" t="s">
        <v>407</v>
      </c>
      <c r="C15" s="53" t="s">
        <v>398</v>
      </c>
      <c r="D15" s="55">
        <v>1</v>
      </c>
      <c r="E15" s="58" t="s">
        <v>456</v>
      </c>
      <c r="F15" s="59" t="s">
        <v>400</v>
      </c>
      <c r="G15" s="55" t="s">
        <v>401</v>
      </c>
      <c r="H15" s="55" t="s">
        <v>401</v>
      </c>
      <c r="I15" s="55" t="s">
        <v>81</v>
      </c>
      <c r="J15" s="136" t="s">
        <v>8</v>
      </c>
      <c r="K15" s="54">
        <v>28</v>
      </c>
      <c r="L15" s="137">
        <v>69.8</v>
      </c>
      <c r="M15" s="54"/>
      <c r="N15" s="70"/>
      <c r="O15" s="70"/>
      <c r="P15" s="54"/>
      <c r="Q15" s="110"/>
      <c r="R15" s="70"/>
      <c r="S15" s="70"/>
      <c r="T15" s="54"/>
      <c r="U15" s="110"/>
      <c r="V15" s="70"/>
      <c r="W15" s="70"/>
      <c r="X15" s="54"/>
      <c r="Y15" s="110"/>
    </row>
    <row r="16" spans="1:25" s="39" customFormat="1" ht="46.15" customHeight="1" x14ac:dyDescent="0.2">
      <c r="A16" s="82"/>
      <c r="B16" s="56" t="s">
        <v>252</v>
      </c>
      <c r="C16" s="53" t="s">
        <v>112</v>
      </c>
      <c r="D16" s="55">
        <v>2</v>
      </c>
      <c r="E16" s="58" t="s">
        <v>357</v>
      </c>
      <c r="F16" s="59" t="s">
        <v>105</v>
      </c>
      <c r="G16" s="55" t="s">
        <v>100</v>
      </c>
      <c r="H16" s="54" t="s">
        <v>103</v>
      </c>
      <c r="I16" s="55" t="s">
        <v>104</v>
      </c>
      <c r="J16" s="136" t="s">
        <v>8</v>
      </c>
      <c r="K16" s="389" t="s">
        <v>223</v>
      </c>
      <c r="L16" s="389"/>
      <c r="M16" s="389"/>
      <c r="N16" s="70"/>
      <c r="O16" s="70"/>
      <c r="P16" s="54"/>
      <c r="Q16" s="110"/>
      <c r="R16" s="70"/>
      <c r="S16" s="70"/>
      <c r="T16" s="54"/>
      <c r="U16" s="110"/>
      <c r="V16" s="70"/>
      <c r="W16" s="70"/>
      <c r="X16" s="54"/>
      <c r="Y16" s="110"/>
    </row>
    <row r="17" spans="1:25" s="39" customFormat="1" ht="46.15" customHeight="1" x14ac:dyDescent="0.2">
      <c r="A17" s="82"/>
      <c r="B17" s="56" t="s">
        <v>428</v>
      </c>
      <c r="C17" s="53" t="s">
        <v>98</v>
      </c>
      <c r="D17" s="55">
        <v>1</v>
      </c>
      <c r="E17" s="58" t="s">
        <v>357</v>
      </c>
      <c r="F17" s="59" t="s">
        <v>105</v>
      </c>
      <c r="G17" s="55" t="s">
        <v>100</v>
      </c>
      <c r="H17" s="54" t="s">
        <v>103</v>
      </c>
      <c r="I17" s="55" t="s">
        <v>104</v>
      </c>
      <c r="J17" s="136" t="s">
        <v>8</v>
      </c>
      <c r="K17" s="389" t="s">
        <v>223</v>
      </c>
      <c r="L17" s="389"/>
      <c r="M17" s="389"/>
      <c r="N17" s="70"/>
      <c r="O17" s="70"/>
      <c r="P17" s="54"/>
      <c r="Q17" s="110"/>
      <c r="R17" s="70"/>
      <c r="S17" s="70"/>
      <c r="T17" s="54"/>
      <c r="U17" s="110"/>
      <c r="V17" s="70"/>
      <c r="W17" s="70"/>
      <c r="X17" s="54"/>
      <c r="Y17" s="110"/>
    </row>
    <row r="18" spans="1:25" s="39" customFormat="1" ht="46.15" customHeight="1" x14ac:dyDescent="0.2">
      <c r="A18" s="132"/>
      <c r="B18" s="73"/>
      <c r="C18" s="74"/>
      <c r="D18" s="75"/>
      <c r="E18" s="76"/>
      <c r="F18" s="77"/>
      <c r="G18" s="75"/>
      <c r="H18" s="75"/>
      <c r="I18" s="75"/>
      <c r="J18" s="75"/>
      <c r="K18" s="78"/>
      <c r="L18" s="133"/>
      <c r="M18" s="78"/>
      <c r="N18" s="80"/>
      <c r="O18" s="80"/>
      <c r="P18" s="78"/>
      <c r="Q18" s="78"/>
      <c r="R18" s="80"/>
      <c r="S18" s="80"/>
      <c r="T18" s="78"/>
      <c r="U18" s="78"/>
      <c r="V18" s="80"/>
      <c r="W18" s="80"/>
      <c r="X18" s="78"/>
      <c r="Y18" s="78"/>
    </row>
    <row r="19" spans="1:25" s="97" customFormat="1" ht="30.6" customHeight="1" x14ac:dyDescent="0.35">
      <c r="A19" s="94"/>
      <c r="B19" s="95" t="s">
        <v>10</v>
      </c>
      <c r="C19" s="95"/>
      <c r="D19" s="94"/>
      <c r="E19" s="94"/>
      <c r="F19" s="94"/>
      <c r="G19" s="94"/>
      <c r="H19" s="94"/>
      <c r="I19" s="390" t="s">
        <v>380</v>
      </c>
      <c r="J19" s="390"/>
      <c r="K19" s="390"/>
      <c r="L19" s="390"/>
      <c r="M19" s="390"/>
    </row>
    <row r="20" spans="1:25" s="97" customFormat="1" ht="30.6" customHeight="1" x14ac:dyDescent="0.35">
      <c r="A20" s="94"/>
      <c r="B20" s="336" t="s">
        <v>11</v>
      </c>
      <c r="C20" s="336"/>
      <c r="D20" s="336"/>
      <c r="E20" s="336"/>
      <c r="F20" s="111"/>
      <c r="G20" s="111"/>
      <c r="H20" s="111"/>
      <c r="I20" s="390" t="s">
        <v>224</v>
      </c>
      <c r="J20" s="390"/>
      <c r="K20" s="390"/>
      <c r="L20" s="390"/>
      <c r="M20" s="390"/>
    </row>
  </sheetData>
  <sortState ref="A8:AB17">
    <sortCondition ref="A8"/>
  </sortState>
  <mergeCells count="24">
    <mergeCell ref="K16:M16"/>
    <mergeCell ref="K17:M17"/>
    <mergeCell ref="I19:M19"/>
    <mergeCell ref="I20:M20"/>
    <mergeCell ref="M6:M7"/>
    <mergeCell ref="K6:L6"/>
    <mergeCell ref="A1:M1"/>
    <mergeCell ref="A2:M2"/>
    <mergeCell ref="A3:M3"/>
    <mergeCell ref="A4:M4"/>
    <mergeCell ref="K5:M5"/>
    <mergeCell ref="A5:E5"/>
    <mergeCell ref="I5:J5"/>
    <mergeCell ref="B20:E20"/>
    <mergeCell ref="G6:G7"/>
    <mergeCell ref="H6:H7"/>
    <mergeCell ref="I6:I7"/>
    <mergeCell ref="J6:J7"/>
    <mergeCell ref="F6:F7"/>
    <mergeCell ref="A6:A7"/>
    <mergeCell ref="B6:B7"/>
    <mergeCell ref="C6:C7"/>
    <mergeCell ref="D6:D7"/>
    <mergeCell ref="E6:E7"/>
  </mergeCells>
  <conditionalFormatting sqref="B6">
    <cfRule type="expression" dxfId="4" priority="4" stopIfTrue="1">
      <formula>#REF!=2018</formula>
    </cfRule>
  </conditionalFormatting>
  <pageMargins left="0" right="0" top="0" bottom="0" header="0.31496062992125984" footer="0.31496062992125984"/>
  <pageSetup paperSize="9" scale="70" fitToHeight="2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6"/>
  <sheetViews>
    <sheetView view="pageBreakPreview" zoomScale="90" zoomScaleNormal="80" zoomScaleSheetLayoutView="90" workbookViewId="0">
      <selection activeCell="F8" sqref="F8"/>
    </sheetView>
  </sheetViews>
  <sheetFormatPr defaultRowHeight="15" x14ac:dyDescent="0.25"/>
  <cols>
    <col min="1" max="1" width="5.28515625" customWidth="1"/>
    <col min="2" max="2" width="6.42578125" customWidth="1"/>
    <col min="3" max="3" width="26.28515625" customWidth="1"/>
    <col min="4" max="4" width="26.42578125" hidden="1" customWidth="1"/>
    <col min="5" max="5" width="5.7109375" customWidth="1"/>
    <col min="6" max="6" width="46.7109375" customWidth="1"/>
    <col min="7" max="9" width="38.42578125" hidden="1" customWidth="1"/>
    <col min="10" max="11" width="23.140625" customWidth="1"/>
  </cols>
  <sheetData>
    <row r="1" spans="1:11" ht="34.5" x14ac:dyDescent="0.25">
      <c r="A1" s="328" t="s">
        <v>13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</row>
    <row r="2" spans="1:11" ht="27.6" customHeight="1" x14ac:dyDescent="0.25">
      <c r="A2" s="329" t="s">
        <v>625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</row>
    <row r="3" spans="1:11" ht="30.75" customHeight="1" x14ac:dyDescent="0.25">
      <c r="A3" s="330" t="s">
        <v>621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</row>
    <row r="4" spans="1:11" ht="30.75" customHeight="1" x14ac:dyDescent="0.25">
      <c r="A4" s="153" t="s">
        <v>104</v>
      </c>
      <c r="B4" s="153"/>
      <c r="C4" s="105"/>
      <c r="D4" s="105"/>
      <c r="E4" s="105"/>
      <c r="F4" s="105"/>
      <c r="G4" s="105"/>
      <c r="H4" s="105"/>
      <c r="I4" s="105"/>
      <c r="J4" s="105"/>
      <c r="K4" s="152" t="s">
        <v>624</v>
      </c>
    </row>
    <row r="5" spans="1:11" ht="82.5" x14ac:dyDescent="0.25">
      <c r="A5" s="114" t="s">
        <v>1</v>
      </c>
      <c r="B5" s="114" t="s">
        <v>422</v>
      </c>
      <c r="C5" s="115" t="s">
        <v>190</v>
      </c>
      <c r="D5" s="115"/>
      <c r="E5" s="114" t="s">
        <v>3</v>
      </c>
      <c r="F5" s="115" t="s">
        <v>191</v>
      </c>
      <c r="G5" s="115"/>
      <c r="H5" s="115"/>
      <c r="I5" s="115"/>
      <c r="J5" s="115" t="s">
        <v>6</v>
      </c>
      <c r="K5" s="115" t="s">
        <v>7</v>
      </c>
    </row>
    <row r="6" spans="1:11" ht="33.6" customHeight="1" x14ac:dyDescent="0.25">
      <c r="A6" s="48">
        <v>1</v>
      </c>
      <c r="B6" s="173">
        <v>0.375</v>
      </c>
      <c r="C6" s="52" t="s">
        <v>608</v>
      </c>
      <c r="D6" s="53"/>
      <c r="E6" s="55"/>
      <c r="F6" s="58" t="s">
        <v>444</v>
      </c>
      <c r="G6" s="59"/>
      <c r="H6" s="55"/>
      <c r="I6" s="54" t="s">
        <v>439</v>
      </c>
      <c r="J6" s="55" t="s">
        <v>104</v>
      </c>
      <c r="K6" s="55" t="s">
        <v>8</v>
      </c>
    </row>
    <row r="7" spans="1:11" ht="33.6" customHeight="1" x14ac:dyDescent="0.25">
      <c r="A7" s="48">
        <v>2</v>
      </c>
      <c r="B7" s="173">
        <v>0.37916666666666665</v>
      </c>
      <c r="C7" s="56" t="s">
        <v>610</v>
      </c>
      <c r="D7" s="53"/>
      <c r="E7" s="55"/>
      <c r="F7" s="58" t="s">
        <v>441</v>
      </c>
      <c r="G7" s="59"/>
      <c r="H7" s="55"/>
      <c r="I7" s="54" t="s">
        <v>439</v>
      </c>
      <c r="J7" s="55" t="s">
        <v>104</v>
      </c>
      <c r="K7" s="55" t="s">
        <v>8</v>
      </c>
    </row>
    <row r="8" spans="1:11" ht="33.6" customHeight="1" x14ac:dyDescent="0.25">
      <c r="A8" s="48">
        <v>3</v>
      </c>
      <c r="B8" s="173">
        <v>0.38333333333333303</v>
      </c>
      <c r="C8" s="56" t="s">
        <v>611</v>
      </c>
      <c r="D8" s="53"/>
      <c r="E8" s="55"/>
      <c r="F8" s="58" t="s">
        <v>443</v>
      </c>
      <c r="G8" s="59"/>
      <c r="H8" s="55"/>
      <c r="I8" s="54" t="s">
        <v>439</v>
      </c>
      <c r="J8" s="55" t="s">
        <v>104</v>
      </c>
      <c r="K8" s="55" t="s">
        <v>8</v>
      </c>
    </row>
    <row r="9" spans="1:11" ht="33.6" customHeight="1" x14ac:dyDescent="0.25">
      <c r="A9" s="48">
        <v>4</v>
      </c>
      <c r="B9" s="173">
        <v>0.38750000000000001</v>
      </c>
      <c r="C9" s="52" t="s">
        <v>608</v>
      </c>
      <c r="D9" s="53"/>
      <c r="E9" s="55"/>
      <c r="F9" s="58" t="s">
        <v>445</v>
      </c>
      <c r="G9" s="59"/>
      <c r="H9" s="55"/>
      <c r="I9" s="54" t="s">
        <v>439</v>
      </c>
      <c r="J9" s="55" t="s">
        <v>104</v>
      </c>
      <c r="K9" s="55" t="s">
        <v>8</v>
      </c>
    </row>
    <row r="10" spans="1:11" ht="33.6" customHeight="1" x14ac:dyDescent="0.25">
      <c r="A10" s="48">
        <v>5</v>
      </c>
      <c r="B10" s="173">
        <v>0.391666666666667</v>
      </c>
      <c r="C10" s="56" t="s">
        <v>610</v>
      </c>
      <c r="D10" s="53"/>
      <c r="E10" s="55"/>
      <c r="F10" s="58" t="s">
        <v>444</v>
      </c>
      <c r="G10" s="59"/>
      <c r="H10" s="55"/>
      <c r="I10" s="54" t="s">
        <v>439</v>
      </c>
      <c r="J10" s="55" t="s">
        <v>104</v>
      </c>
      <c r="K10" s="55" t="s">
        <v>8</v>
      </c>
    </row>
    <row r="11" spans="1:11" ht="33.6" customHeight="1" x14ac:dyDescent="0.25">
      <c r="A11" s="49"/>
      <c r="B11" s="49"/>
      <c r="C11" s="120"/>
      <c r="D11" s="121"/>
      <c r="E11" s="122"/>
      <c r="F11" s="123"/>
      <c r="G11" s="124"/>
      <c r="H11" s="122"/>
      <c r="I11" s="125"/>
      <c r="J11" s="122"/>
      <c r="K11" s="122"/>
    </row>
    <row r="12" spans="1:11" ht="55.15" customHeight="1" x14ac:dyDescent="0.25">
      <c r="A12" s="330" t="s">
        <v>622</v>
      </c>
      <c r="B12" s="330"/>
      <c r="C12" s="330"/>
      <c r="D12" s="330"/>
      <c r="E12" s="330"/>
      <c r="F12" s="330"/>
      <c r="G12" s="330"/>
      <c r="H12" s="330"/>
      <c r="I12" s="330"/>
      <c r="J12" s="330"/>
      <c r="K12" s="330"/>
    </row>
    <row r="13" spans="1:11" ht="82.5" x14ac:dyDescent="0.25">
      <c r="A13" s="114" t="s">
        <v>1</v>
      </c>
      <c r="B13" s="114" t="s">
        <v>422</v>
      </c>
      <c r="C13" s="115" t="s">
        <v>190</v>
      </c>
      <c r="D13" s="115"/>
      <c r="E13" s="114" t="s">
        <v>3</v>
      </c>
      <c r="F13" s="115" t="s">
        <v>191</v>
      </c>
      <c r="G13" s="115"/>
      <c r="H13" s="115"/>
      <c r="I13" s="115"/>
      <c r="J13" s="115" t="s">
        <v>6</v>
      </c>
      <c r="K13" s="115" t="s">
        <v>7</v>
      </c>
    </row>
    <row r="14" spans="1:11" ht="37.15" customHeight="1" x14ac:dyDescent="0.25">
      <c r="A14" s="48">
        <v>1</v>
      </c>
      <c r="B14" s="173">
        <v>0.39583333333333331</v>
      </c>
      <c r="C14" s="56" t="s">
        <v>618</v>
      </c>
      <c r="D14" s="53"/>
      <c r="E14" s="54"/>
      <c r="F14" s="58" t="s">
        <v>444</v>
      </c>
      <c r="G14" s="59"/>
      <c r="H14" s="55"/>
      <c r="I14" s="54" t="s">
        <v>439</v>
      </c>
      <c r="J14" s="55" t="s">
        <v>104</v>
      </c>
      <c r="K14" s="55" t="s">
        <v>8</v>
      </c>
    </row>
    <row r="15" spans="1:11" ht="37.15" customHeight="1" x14ac:dyDescent="0.25">
      <c r="A15" s="48">
        <v>2</v>
      </c>
      <c r="B15" s="173">
        <v>0.39999999999999997</v>
      </c>
      <c r="C15" s="65" t="s">
        <v>619</v>
      </c>
      <c r="D15" s="53"/>
      <c r="E15" s="55"/>
      <c r="F15" s="58" t="s">
        <v>450</v>
      </c>
      <c r="G15" s="59"/>
      <c r="H15" s="55"/>
      <c r="I15" s="54" t="s">
        <v>439</v>
      </c>
      <c r="J15" s="55" t="s">
        <v>104</v>
      </c>
      <c r="K15" s="55" t="s">
        <v>8</v>
      </c>
    </row>
    <row r="16" spans="1:11" ht="37.15" customHeight="1" x14ac:dyDescent="0.25">
      <c r="A16" s="48">
        <v>3</v>
      </c>
      <c r="B16" s="173">
        <v>0.40416666666666662</v>
      </c>
      <c r="C16" s="56" t="s">
        <v>620</v>
      </c>
      <c r="D16" s="53"/>
      <c r="E16" s="55"/>
      <c r="F16" s="58" t="s">
        <v>463</v>
      </c>
      <c r="G16" s="59"/>
      <c r="H16" s="55"/>
      <c r="I16" s="54" t="s">
        <v>439</v>
      </c>
      <c r="J16" s="55" t="s">
        <v>104</v>
      </c>
      <c r="K16" s="55" t="s">
        <v>8</v>
      </c>
    </row>
    <row r="17" spans="1:11" ht="37.15" customHeight="1" x14ac:dyDescent="0.25">
      <c r="A17" s="48">
        <v>4</v>
      </c>
      <c r="B17" s="173">
        <v>0.40833333333333338</v>
      </c>
      <c r="C17" s="56" t="s">
        <v>618</v>
      </c>
      <c r="D17" s="53"/>
      <c r="E17" s="55"/>
      <c r="F17" s="58" t="s">
        <v>441</v>
      </c>
      <c r="G17" s="59"/>
      <c r="H17" s="55"/>
      <c r="I17" s="54" t="s">
        <v>439</v>
      </c>
      <c r="J17" s="55" t="s">
        <v>104</v>
      </c>
      <c r="K17" s="55" t="s">
        <v>8</v>
      </c>
    </row>
    <row r="18" spans="1:11" ht="22.9" customHeight="1" x14ac:dyDescent="0.25">
      <c r="A18" s="49"/>
      <c r="B18" s="49"/>
      <c r="C18" s="154"/>
      <c r="D18" s="155"/>
      <c r="E18" s="156"/>
      <c r="F18" s="157"/>
      <c r="G18" s="158"/>
      <c r="H18" s="156"/>
      <c r="I18" s="156"/>
      <c r="J18" s="156"/>
      <c r="K18" s="75"/>
    </row>
    <row r="19" spans="1:11" ht="43.9" customHeight="1" x14ac:dyDescent="0.25">
      <c r="A19" s="330" t="s">
        <v>623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</row>
    <row r="20" spans="1:11" ht="40.9" customHeight="1" x14ac:dyDescent="0.25">
      <c r="A20" s="114" t="s">
        <v>1</v>
      </c>
      <c r="B20" s="114" t="s">
        <v>422</v>
      </c>
      <c r="C20" s="115" t="s">
        <v>190</v>
      </c>
      <c r="D20" s="115" t="s">
        <v>234</v>
      </c>
      <c r="E20" s="114" t="s">
        <v>3</v>
      </c>
      <c r="F20" s="115" t="s">
        <v>191</v>
      </c>
      <c r="G20" s="115" t="s">
        <v>234</v>
      </c>
      <c r="H20" s="115" t="s">
        <v>4</v>
      </c>
      <c r="I20" s="115" t="s">
        <v>5</v>
      </c>
      <c r="J20" s="115" t="s">
        <v>6</v>
      </c>
      <c r="K20" s="115" t="s">
        <v>7</v>
      </c>
    </row>
    <row r="21" spans="1:11" ht="34.9" customHeight="1" x14ac:dyDescent="0.25">
      <c r="A21" s="48">
        <v>1</v>
      </c>
      <c r="B21" s="173">
        <v>0.4236111111111111</v>
      </c>
      <c r="C21" s="64" t="s">
        <v>448</v>
      </c>
      <c r="D21" s="21"/>
      <c r="E21" s="19"/>
      <c r="F21" s="24" t="s">
        <v>464</v>
      </c>
      <c r="G21" s="18"/>
      <c r="H21" s="19"/>
      <c r="I21" s="22" t="s">
        <v>439</v>
      </c>
      <c r="J21" s="19" t="s">
        <v>104</v>
      </c>
      <c r="K21" s="19" t="s">
        <v>8</v>
      </c>
    </row>
    <row r="22" spans="1:11" ht="34.9" customHeight="1" x14ac:dyDescent="0.25">
      <c r="A22" s="48">
        <v>2</v>
      </c>
      <c r="B22" s="173">
        <v>0.4284722222222222</v>
      </c>
      <c r="C22" s="64" t="s">
        <v>447</v>
      </c>
      <c r="D22" s="21"/>
      <c r="E22" s="19"/>
      <c r="F22" s="24" t="s">
        <v>450</v>
      </c>
      <c r="G22" s="18"/>
      <c r="H22" s="19"/>
      <c r="I22" s="22" t="s">
        <v>439</v>
      </c>
      <c r="J22" s="19" t="s">
        <v>104</v>
      </c>
      <c r="K22" s="19" t="s">
        <v>8</v>
      </c>
    </row>
    <row r="23" spans="1:11" ht="34.9" customHeight="1" x14ac:dyDescent="0.25">
      <c r="A23" s="48">
        <v>3</v>
      </c>
      <c r="B23" s="173">
        <v>0.43333333333333302</v>
      </c>
      <c r="C23" s="64" t="s">
        <v>462</v>
      </c>
      <c r="D23" s="21"/>
      <c r="E23" s="19"/>
      <c r="F23" s="24" t="s">
        <v>465</v>
      </c>
      <c r="G23" s="18"/>
      <c r="H23" s="19"/>
      <c r="I23" s="22" t="s">
        <v>439</v>
      </c>
      <c r="J23" s="19" t="s">
        <v>104</v>
      </c>
      <c r="K23" s="19" t="s">
        <v>8</v>
      </c>
    </row>
    <row r="24" spans="1:11" ht="34.9" customHeight="1" x14ac:dyDescent="0.25">
      <c r="A24" s="48">
        <v>4</v>
      </c>
      <c r="B24" s="173">
        <v>0.438194444444444</v>
      </c>
      <c r="C24" s="17" t="s">
        <v>461</v>
      </c>
      <c r="D24" s="21"/>
      <c r="E24" s="19"/>
      <c r="F24" s="24" t="s">
        <v>464</v>
      </c>
      <c r="G24" s="18"/>
      <c r="H24" s="19"/>
      <c r="I24" s="22" t="s">
        <v>439</v>
      </c>
      <c r="J24" s="19" t="s">
        <v>104</v>
      </c>
      <c r="K24" s="19" t="s">
        <v>8</v>
      </c>
    </row>
    <row r="25" spans="1:11" ht="34.9" customHeight="1" x14ac:dyDescent="0.25">
      <c r="A25" s="48">
        <v>5</v>
      </c>
      <c r="B25" s="173">
        <v>0.44305555555555498</v>
      </c>
      <c r="C25" s="64" t="s">
        <v>448</v>
      </c>
      <c r="D25" s="21"/>
      <c r="E25" s="19"/>
      <c r="F25" s="24" t="s">
        <v>443</v>
      </c>
      <c r="G25" s="18"/>
      <c r="H25" s="19"/>
      <c r="I25" s="22" t="s">
        <v>439</v>
      </c>
      <c r="J25" s="19" t="s">
        <v>104</v>
      </c>
      <c r="K25" s="19" t="s">
        <v>8</v>
      </c>
    </row>
    <row r="26" spans="1:11" ht="34.9" customHeight="1" x14ac:dyDescent="0.25">
      <c r="A26" s="48">
        <v>6</v>
      </c>
      <c r="B26" s="173">
        <v>0.44791666666666702</v>
      </c>
      <c r="C26" s="17" t="s">
        <v>454</v>
      </c>
      <c r="D26" s="21"/>
      <c r="E26" s="19"/>
      <c r="F26" s="24" t="s">
        <v>464</v>
      </c>
      <c r="G26" s="18"/>
      <c r="H26" s="19"/>
      <c r="I26" s="22" t="s">
        <v>439</v>
      </c>
      <c r="J26" s="19" t="s">
        <v>104</v>
      </c>
      <c r="K26" s="19" t="s">
        <v>8</v>
      </c>
    </row>
  </sheetData>
  <sortState ref="A21:K26">
    <sortCondition ref="A21"/>
  </sortState>
  <mergeCells count="5">
    <mergeCell ref="A1:K1"/>
    <mergeCell ref="A2:K2"/>
    <mergeCell ref="A3:K3"/>
    <mergeCell ref="A12:K12"/>
    <mergeCell ref="A19:K19"/>
  </mergeCells>
  <conditionalFormatting sqref="C3:D5">
    <cfRule type="expression" dxfId="3" priority="3" stopIfTrue="1">
      <formula>#REF!=2018</formula>
    </cfRule>
  </conditionalFormatting>
  <pageMargins left="0" right="0" top="0" bottom="0" header="0.31496062992125984" footer="0.31496062992125984"/>
  <pageSetup paperSize="9" scale="73" fitToHeight="0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view="pageBreakPreview" topLeftCell="A2" zoomScale="90" zoomScaleNormal="100" zoomScaleSheetLayoutView="90" workbookViewId="0">
      <selection activeCell="H14" sqref="H14"/>
    </sheetView>
  </sheetViews>
  <sheetFormatPr defaultRowHeight="15" x14ac:dyDescent="0.25"/>
  <cols>
    <col min="1" max="1" width="4.7109375" customWidth="1"/>
    <col min="2" max="2" width="19.7109375" customWidth="1"/>
    <col min="3" max="3" width="4.7109375" customWidth="1"/>
    <col min="4" max="4" width="26" customWidth="1"/>
    <col min="5" max="5" width="18.28515625" customWidth="1"/>
    <col min="6" max="6" width="19.28515625" customWidth="1"/>
    <col min="7" max="11" width="8.7109375" customWidth="1"/>
    <col min="12" max="12" width="4.28515625" customWidth="1"/>
    <col min="13" max="13" width="8.7109375" customWidth="1"/>
  </cols>
  <sheetData>
    <row r="1" spans="1:14" s="41" customFormat="1" ht="46.9" customHeight="1" x14ac:dyDescent="0.7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2" spans="1:14" s="42" customFormat="1" ht="36.6" customHeight="1" x14ac:dyDescent="0.3">
      <c r="A2" s="391" t="s">
        <v>225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</row>
    <row r="3" spans="1:14" s="42" customFormat="1" ht="36.6" customHeight="1" x14ac:dyDescent="0.3">
      <c r="A3" s="391" t="s">
        <v>605</v>
      </c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</row>
    <row r="4" spans="1:14" s="42" customFormat="1" ht="36.6" customHeight="1" x14ac:dyDescent="0.3">
      <c r="A4" s="393" t="s">
        <v>631</v>
      </c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</row>
    <row r="5" spans="1:14" s="42" customFormat="1" ht="18.75" x14ac:dyDescent="0.3">
      <c r="A5" s="394" t="s">
        <v>104</v>
      </c>
      <c r="B5" s="394"/>
      <c r="C5" s="394"/>
      <c r="D5" s="394"/>
      <c r="E5" s="395"/>
      <c r="F5" s="395"/>
      <c r="G5" s="43"/>
      <c r="H5" s="395"/>
      <c r="I5" s="395"/>
      <c r="J5" s="395"/>
      <c r="K5" s="396" t="s">
        <v>606</v>
      </c>
      <c r="L5" s="396"/>
      <c r="M5" s="396"/>
    </row>
    <row r="6" spans="1:14" ht="82.15" customHeight="1" x14ac:dyDescent="0.25">
      <c r="A6" s="35" t="s">
        <v>220</v>
      </c>
      <c r="B6" s="36" t="s">
        <v>215</v>
      </c>
      <c r="C6" s="35" t="s">
        <v>3</v>
      </c>
      <c r="D6" s="36" t="s">
        <v>216</v>
      </c>
      <c r="E6" s="36" t="s">
        <v>6</v>
      </c>
      <c r="F6" s="36" t="s">
        <v>7</v>
      </c>
      <c r="G6" s="35" t="s">
        <v>226</v>
      </c>
      <c r="H6" s="35" t="s">
        <v>227</v>
      </c>
      <c r="I6" s="35" t="s">
        <v>228</v>
      </c>
      <c r="J6" s="35" t="s">
        <v>229</v>
      </c>
      <c r="K6" s="35" t="s">
        <v>230</v>
      </c>
      <c r="L6" s="35" t="s">
        <v>231</v>
      </c>
      <c r="M6" s="35" t="s">
        <v>232</v>
      </c>
    </row>
    <row r="7" spans="1:14" ht="40.15" customHeight="1" x14ac:dyDescent="0.25">
      <c r="A7" s="37">
        <v>1</v>
      </c>
      <c r="B7" s="56" t="s">
        <v>611</v>
      </c>
      <c r="C7" s="38"/>
      <c r="D7" s="58" t="s">
        <v>443</v>
      </c>
      <c r="E7" s="38" t="s">
        <v>104</v>
      </c>
      <c r="F7" s="38" t="s">
        <v>8</v>
      </c>
      <c r="G7" s="44">
        <v>8</v>
      </c>
      <c r="H7" s="44">
        <v>8</v>
      </c>
      <c r="I7" s="44">
        <v>7.5</v>
      </c>
      <c r="J7" s="44">
        <v>7</v>
      </c>
      <c r="K7" s="44">
        <v>8</v>
      </c>
      <c r="L7" s="44"/>
      <c r="M7" s="45">
        <f>((G7*2)+(H7*2)+(I7*2)+J7+K7)/8</f>
        <v>7.75</v>
      </c>
    </row>
    <row r="8" spans="1:14" ht="40.15" customHeight="1" x14ac:dyDescent="0.25">
      <c r="A8" s="37">
        <v>2</v>
      </c>
      <c r="B8" s="52" t="s">
        <v>608</v>
      </c>
      <c r="C8" s="38"/>
      <c r="D8" s="58" t="s">
        <v>444</v>
      </c>
      <c r="E8" s="38" t="s">
        <v>104</v>
      </c>
      <c r="F8" s="38" t="s">
        <v>8</v>
      </c>
      <c r="G8" s="44">
        <v>7.5</v>
      </c>
      <c r="H8" s="44">
        <v>8</v>
      </c>
      <c r="I8" s="44">
        <v>7.2</v>
      </c>
      <c r="J8" s="44">
        <v>8</v>
      </c>
      <c r="K8" s="44">
        <v>8</v>
      </c>
      <c r="L8" s="44"/>
      <c r="M8" s="45">
        <f>((G8*2)+(H8*2)+(I8*2)+J8+K8)/8</f>
        <v>7.6749999999999998</v>
      </c>
    </row>
    <row r="9" spans="1:14" ht="40.15" customHeight="1" x14ac:dyDescent="0.25">
      <c r="A9" s="37">
        <v>3</v>
      </c>
      <c r="B9" s="56" t="s">
        <v>610</v>
      </c>
      <c r="C9" s="38"/>
      <c r="D9" s="58" t="s">
        <v>444</v>
      </c>
      <c r="E9" s="38" t="s">
        <v>104</v>
      </c>
      <c r="F9" s="38" t="s">
        <v>8</v>
      </c>
      <c r="G9" s="44">
        <v>7.3</v>
      </c>
      <c r="H9" s="44">
        <v>7.8</v>
      </c>
      <c r="I9" s="44">
        <v>7.6</v>
      </c>
      <c r="J9" s="44">
        <v>7.8</v>
      </c>
      <c r="K9" s="44">
        <v>8</v>
      </c>
      <c r="L9" s="44"/>
      <c r="M9" s="45">
        <f>((G9*2)+(H9*2)+(I9*2)+J9+K9)/8</f>
        <v>7.6499999999999995</v>
      </c>
    </row>
    <row r="10" spans="1:14" ht="40.15" customHeight="1" x14ac:dyDescent="0.25">
      <c r="A10" s="37">
        <v>4</v>
      </c>
      <c r="B10" s="52" t="s">
        <v>608</v>
      </c>
      <c r="C10" s="38"/>
      <c r="D10" s="52" t="s">
        <v>609</v>
      </c>
      <c r="E10" s="38" t="s">
        <v>104</v>
      </c>
      <c r="F10" s="38" t="s">
        <v>8</v>
      </c>
      <c r="G10" s="44">
        <v>7.5</v>
      </c>
      <c r="H10" s="44">
        <v>7.5</v>
      </c>
      <c r="I10" s="44">
        <v>7.5</v>
      </c>
      <c r="J10" s="44">
        <v>8</v>
      </c>
      <c r="K10" s="44">
        <v>8</v>
      </c>
      <c r="L10" s="44"/>
      <c r="M10" s="45">
        <f>((G10*2)+(H10*2)+(I10*2)+J10+K10)/8</f>
        <v>7.625</v>
      </c>
    </row>
    <row r="11" spans="1:14" ht="40.15" customHeight="1" x14ac:dyDescent="0.25">
      <c r="A11" s="46">
        <v>5</v>
      </c>
      <c r="B11" s="56" t="s">
        <v>610</v>
      </c>
      <c r="C11" s="47"/>
      <c r="D11" s="52" t="s">
        <v>441</v>
      </c>
      <c r="E11" s="38" t="s">
        <v>104</v>
      </c>
      <c r="F11" s="38" t="s">
        <v>8</v>
      </c>
      <c r="G11" s="44">
        <v>7.5</v>
      </c>
      <c r="H11" s="44">
        <v>7.5</v>
      </c>
      <c r="I11" s="44">
        <v>6.5</v>
      </c>
      <c r="J11" s="44">
        <v>7.2</v>
      </c>
      <c r="K11" s="44">
        <v>8</v>
      </c>
      <c r="L11" s="44"/>
      <c r="M11" s="45">
        <f>((G11*2)+(H11*2)+(I11*2)+J11+K11)/8</f>
        <v>7.2750000000000004</v>
      </c>
    </row>
    <row r="12" spans="1:14" ht="15.6" customHeight="1" x14ac:dyDescent="0.25"/>
    <row r="13" spans="1:14" s="34" customFormat="1" ht="24.6" customHeight="1" x14ac:dyDescent="0.25">
      <c r="B13" s="40" t="s">
        <v>10</v>
      </c>
      <c r="H13" s="3" t="s">
        <v>380</v>
      </c>
    </row>
    <row r="14" spans="1:14" s="34" customFormat="1" ht="24.6" customHeight="1" x14ac:dyDescent="0.25">
      <c r="B14" s="392" t="s">
        <v>11</v>
      </c>
      <c r="C14" s="392"/>
      <c r="D14" s="392"/>
      <c r="H14" s="3" t="s">
        <v>224</v>
      </c>
    </row>
  </sheetData>
  <sortState ref="A7:N11">
    <sortCondition descending="1" ref="M7:M11"/>
  </sortState>
  <mergeCells count="9">
    <mergeCell ref="A1:N1"/>
    <mergeCell ref="A2:N2"/>
    <mergeCell ref="A3:N3"/>
    <mergeCell ref="B14:D14"/>
    <mergeCell ref="A4:M4"/>
    <mergeCell ref="A5:D5"/>
    <mergeCell ref="E5:F5"/>
    <mergeCell ref="H5:J5"/>
    <mergeCell ref="K5:M5"/>
  </mergeCells>
  <pageMargins left="0" right="0" top="0" bottom="0" header="0.31496062992125984" footer="0.31496062992125984"/>
  <pageSetup paperSize="9" scale="96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3"/>
  <sheetViews>
    <sheetView view="pageBreakPreview" topLeftCell="A13" zoomScaleNormal="100" zoomScaleSheetLayoutView="100" workbookViewId="0">
      <selection activeCell="J22" sqref="J22"/>
    </sheetView>
  </sheetViews>
  <sheetFormatPr defaultRowHeight="15" x14ac:dyDescent="0.25"/>
  <cols>
    <col min="1" max="1" width="5.28515625" customWidth="1"/>
    <col min="2" max="2" width="26.5703125" customWidth="1"/>
    <col min="3" max="3" width="27.5703125" hidden="1" customWidth="1"/>
    <col min="4" max="4" width="6.140625" customWidth="1"/>
    <col min="5" max="5" width="44" customWidth="1"/>
    <col min="6" max="8" width="36.42578125" hidden="1" customWidth="1"/>
    <col min="9" max="9" width="18.5703125" customWidth="1"/>
    <col min="10" max="10" width="18" customWidth="1"/>
    <col min="11" max="15" width="8" customWidth="1"/>
  </cols>
  <sheetData>
    <row r="1" spans="1:28" ht="34.9" customHeight="1" x14ac:dyDescent="0.25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2" spans="1:28" ht="17.45" customHeight="1" x14ac:dyDescent="0.25">
      <c r="A2" s="329" t="s">
        <v>219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</row>
    <row r="3" spans="1:28" ht="17.45" customHeight="1" x14ac:dyDescent="0.25">
      <c r="A3" s="329" t="s">
        <v>605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</row>
    <row r="4" spans="1:28" ht="48.6" customHeight="1" x14ac:dyDescent="0.25">
      <c r="A4" s="331" t="s">
        <v>612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</row>
    <row r="5" spans="1:28" ht="15.75" x14ac:dyDescent="0.25">
      <c r="A5" s="333" t="s">
        <v>104</v>
      </c>
      <c r="B5" s="333"/>
      <c r="C5" s="333"/>
      <c r="D5" s="333"/>
      <c r="E5" s="333"/>
      <c r="F5" s="116"/>
      <c r="G5" s="116"/>
      <c r="H5" s="116"/>
      <c r="I5" s="334"/>
      <c r="J5" s="334"/>
      <c r="K5" s="335" t="s">
        <v>606</v>
      </c>
      <c r="L5" s="335"/>
      <c r="M5" s="335"/>
      <c r="N5" s="335"/>
    </row>
    <row r="6" spans="1:28" s="71" customFormat="1" ht="21" customHeight="1" x14ac:dyDescent="0.25">
      <c r="A6" s="337" t="s">
        <v>220</v>
      </c>
      <c r="B6" s="339" t="s">
        <v>212</v>
      </c>
      <c r="C6" s="337" t="s">
        <v>234</v>
      </c>
      <c r="D6" s="337" t="s">
        <v>3</v>
      </c>
      <c r="E6" s="339" t="s">
        <v>213</v>
      </c>
      <c r="F6" s="337" t="s">
        <v>234</v>
      </c>
      <c r="G6" s="337" t="s">
        <v>4</v>
      </c>
      <c r="H6" s="337" t="s">
        <v>5</v>
      </c>
      <c r="I6" s="339" t="s">
        <v>6</v>
      </c>
      <c r="J6" s="339" t="s">
        <v>7</v>
      </c>
      <c r="K6" s="341" t="s">
        <v>221</v>
      </c>
      <c r="L6" s="342"/>
      <c r="M6" s="341" t="s">
        <v>222</v>
      </c>
      <c r="N6" s="351"/>
      <c r="O6" s="344" t="s">
        <v>385</v>
      </c>
    </row>
    <row r="7" spans="1:28" s="71" customFormat="1" ht="40.9" customHeight="1" x14ac:dyDescent="0.25">
      <c r="A7" s="338"/>
      <c r="B7" s="340"/>
      <c r="C7" s="338"/>
      <c r="D7" s="338"/>
      <c r="E7" s="340"/>
      <c r="F7" s="338"/>
      <c r="G7" s="338"/>
      <c r="H7" s="338"/>
      <c r="I7" s="340"/>
      <c r="J7" s="340"/>
      <c r="K7" s="117" t="s">
        <v>217</v>
      </c>
      <c r="L7" s="135" t="s">
        <v>218</v>
      </c>
      <c r="M7" s="117" t="s">
        <v>217</v>
      </c>
      <c r="N7" s="135" t="s">
        <v>218</v>
      </c>
      <c r="O7" s="344"/>
      <c r="P7" s="101">
        <v>1</v>
      </c>
      <c r="Q7" s="117">
        <v>2</v>
      </c>
      <c r="R7" s="135">
        <v>3</v>
      </c>
      <c r="S7" s="117">
        <v>4</v>
      </c>
      <c r="T7" s="135">
        <v>5</v>
      </c>
      <c r="U7" s="117">
        <v>6</v>
      </c>
      <c r="V7" s="135">
        <v>7</v>
      </c>
      <c r="W7" s="117">
        <v>8</v>
      </c>
      <c r="X7" s="135">
        <v>9</v>
      </c>
      <c r="Y7" s="117">
        <v>10</v>
      </c>
      <c r="Z7" s="135">
        <v>11</v>
      </c>
      <c r="AA7" s="117">
        <v>12</v>
      </c>
      <c r="AB7" s="135" t="s">
        <v>218</v>
      </c>
    </row>
    <row r="8" spans="1:28" s="39" customFormat="1" ht="46.15" customHeight="1" x14ac:dyDescent="0.2">
      <c r="A8" s="82">
        <v>1</v>
      </c>
      <c r="B8" s="65" t="s">
        <v>632</v>
      </c>
      <c r="C8" s="53"/>
      <c r="D8" s="55"/>
      <c r="E8" s="58" t="s">
        <v>443</v>
      </c>
      <c r="F8" s="59"/>
      <c r="G8" s="55"/>
      <c r="H8" s="134" t="s">
        <v>439</v>
      </c>
      <c r="I8" s="55" t="s">
        <v>104</v>
      </c>
      <c r="J8" s="55" t="s">
        <v>8</v>
      </c>
      <c r="K8" s="134">
        <v>0</v>
      </c>
      <c r="L8" s="178">
        <v>33.9</v>
      </c>
      <c r="M8" s="70">
        <v>0</v>
      </c>
      <c r="N8" s="175">
        <v>18.89</v>
      </c>
      <c r="O8" s="134">
        <v>0</v>
      </c>
      <c r="P8" s="119"/>
      <c r="Q8" s="70"/>
      <c r="R8" s="70"/>
      <c r="S8" s="134"/>
      <c r="T8" s="119"/>
      <c r="U8" s="70"/>
      <c r="V8" s="70"/>
      <c r="W8" s="134"/>
      <c r="X8" s="119"/>
      <c r="Y8" s="70"/>
      <c r="Z8" s="70"/>
      <c r="AA8" s="134"/>
      <c r="AB8" s="119"/>
    </row>
    <row r="9" spans="1:28" s="39" customFormat="1" ht="46.15" customHeight="1" x14ac:dyDescent="0.2">
      <c r="A9" s="82">
        <v>2</v>
      </c>
      <c r="B9" s="56" t="s">
        <v>618</v>
      </c>
      <c r="C9" s="53"/>
      <c r="D9" s="55"/>
      <c r="E9" s="58" t="s">
        <v>441</v>
      </c>
      <c r="F9" s="59"/>
      <c r="G9" s="134"/>
      <c r="H9" s="134" t="s">
        <v>439</v>
      </c>
      <c r="I9" s="55" t="s">
        <v>104</v>
      </c>
      <c r="J9" s="55" t="s">
        <v>8</v>
      </c>
      <c r="K9" s="134">
        <v>0</v>
      </c>
      <c r="L9" s="178">
        <v>36.200000000000003</v>
      </c>
      <c r="M9" s="134">
        <v>0</v>
      </c>
      <c r="N9" s="176">
        <v>19.600000000000001</v>
      </c>
      <c r="O9" s="134">
        <v>0</v>
      </c>
      <c r="P9" s="119"/>
      <c r="Q9" s="70"/>
      <c r="R9" s="70"/>
      <c r="S9" s="134"/>
      <c r="T9" s="119"/>
      <c r="U9" s="70"/>
      <c r="V9" s="70"/>
      <c r="W9" s="134"/>
      <c r="X9" s="119"/>
      <c r="Y9" s="70"/>
      <c r="Z9" s="70"/>
      <c r="AA9" s="134"/>
      <c r="AB9" s="119"/>
    </row>
    <row r="10" spans="1:28" s="39" customFormat="1" ht="46.15" customHeight="1" x14ac:dyDescent="0.2">
      <c r="A10" s="82">
        <v>2</v>
      </c>
      <c r="B10" s="65" t="s">
        <v>619</v>
      </c>
      <c r="C10" s="53"/>
      <c r="D10" s="55"/>
      <c r="E10" s="58" t="s">
        <v>443</v>
      </c>
      <c r="F10" s="59"/>
      <c r="G10" s="55"/>
      <c r="H10" s="134" t="s">
        <v>439</v>
      </c>
      <c r="I10" s="55" t="s">
        <v>104</v>
      </c>
      <c r="J10" s="55" t="s">
        <v>8</v>
      </c>
      <c r="K10" s="134">
        <v>0</v>
      </c>
      <c r="L10" s="178">
        <v>37.42</v>
      </c>
      <c r="M10" s="70">
        <v>0</v>
      </c>
      <c r="N10" s="177">
        <v>20.56</v>
      </c>
      <c r="O10" s="134">
        <v>0</v>
      </c>
      <c r="P10" s="119"/>
      <c r="Q10" s="70"/>
      <c r="R10" s="70"/>
      <c r="S10" s="134"/>
      <c r="T10" s="119"/>
      <c r="U10" s="70"/>
      <c r="V10" s="70"/>
      <c r="W10" s="134"/>
      <c r="X10" s="119"/>
      <c r="Y10" s="70"/>
      <c r="Z10" s="70"/>
      <c r="AA10" s="134"/>
      <c r="AB10" s="119"/>
    </row>
    <row r="11" spans="1:28" s="39" customFormat="1" ht="46.15" customHeight="1" x14ac:dyDescent="0.2">
      <c r="A11" s="82">
        <v>3</v>
      </c>
      <c r="B11" s="65" t="s">
        <v>632</v>
      </c>
      <c r="C11" s="53"/>
      <c r="D11" s="55"/>
      <c r="E11" s="58" t="s">
        <v>441</v>
      </c>
      <c r="F11" s="59"/>
      <c r="G11" s="55"/>
      <c r="H11" s="134" t="s">
        <v>439</v>
      </c>
      <c r="I11" s="55" t="s">
        <v>104</v>
      </c>
      <c r="J11" s="55" t="s">
        <v>8</v>
      </c>
      <c r="K11" s="134">
        <v>0</v>
      </c>
      <c r="L11" s="178">
        <v>38.6</v>
      </c>
      <c r="M11" s="70">
        <v>0</v>
      </c>
      <c r="N11" s="177">
        <v>22.59</v>
      </c>
      <c r="O11" s="134">
        <v>0</v>
      </c>
      <c r="P11" s="119"/>
      <c r="Q11" s="70"/>
      <c r="R11" s="70"/>
      <c r="S11" s="134"/>
      <c r="T11" s="119"/>
      <c r="U11" s="70"/>
      <c r="V11" s="70"/>
      <c r="W11" s="134"/>
      <c r="X11" s="119"/>
      <c r="Y11" s="70"/>
      <c r="Z11" s="70"/>
      <c r="AA11" s="134"/>
      <c r="AB11" s="119"/>
    </row>
    <row r="12" spans="1:28" s="39" customFormat="1" ht="46.15" customHeight="1" x14ac:dyDescent="0.2">
      <c r="A12" s="82">
        <v>5</v>
      </c>
      <c r="B12" s="56" t="s">
        <v>618</v>
      </c>
      <c r="C12" s="53"/>
      <c r="D12" s="55"/>
      <c r="E12" s="58" t="s">
        <v>445</v>
      </c>
      <c r="F12" s="59"/>
      <c r="G12" s="134"/>
      <c r="H12" s="134" t="s">
        <v>439</v>
      </c>
      <c r="I12" s="55" t="s">
        <v>104</v>
      </c>
      <c r="J12" s="55" t="s">
        <v>8</v>
      </c>
      <c r="K12" s="134">
        <v>4</v>
      </c>
      <c r="L12" s="178">
        <v>34.5</v>
      </c>
      <c r="M12" s="70">
        <v>0</v>
      </c>
      <c r="N12" s="177">
        <v>20.149999999999999</v>
      </c>
      <c r="O12" s="134">
        <v>4</v>
      </c>
      <c r="P12" s="119"/>
      <c r="Q12" s="70"/>
      <c r="R12" s="70"/>
      <c r="S12" s="134"/>
      <c r="T12" s="119"/>
      <c r="U12" s="70"/>
      <c r="V12" s="70"/>
      <c r="W12" s="134"/>
      <c r="X12" s="119"/>
      <c r="Y12" s="70"/>
      <c r="Z12" s="70"/>
      <c r="AA12" s="134"/>
      <c r="AB12" s="119"/>
    </row>
    <row r="13" spans="1:28" s="39" customFormat="1" ht="46.15" customHeight="1" x14ac:dyDescent="0.2">
      <c r="A13" s="358" t="s">
        <v>613</v>
      </c>
      <c r="B13" s="359"/>
      <c r="C13" s="359"/>
      <c r="D13" s="359"/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60"/>
      <c r="P13" s="119"/>
      <c r="Q13" s="70"/>
      <c r="R13" s="70"/>
      <c r="S13" s="134"/>
      <c r="T13" s="119"/>
      <c r="U13" s="70"/>
      <c r="V13" s="70"/>
      <c r="W13" s="134"/>
      <c r="X13" s="119"/>
      <c r="Y13" s="70"/>
      <c r="Z13" s="70"/>
      <c r="AA13" s="134"/>
      <c r="AB13" s="119"/>
    </row>
    <row r="14" spans="1:28" ht="42.6" customHeight="1" x14ac:dyDescent="0.25">
      <c r="A14" s="82">
        <v>1</v>
      </c>
      <c r="B14" s="56" t="s">
        <v>377</v>
      </c>
      <c r="C14" s="53" t="s">
        <v>67</v>
      </c>
      <c r="D14" s="55" t="s">
        <v>17</v>
      </c>
      <c r="E14" s="58" t="s">
        <v>372</v>
      </c>
      <c r="F14" s="59" t="s">
        <v>67</v>
      </c>
      <c r="G14" s="134" t="s">
        <v>359</v>
      </c>
      <c r="H14" s="134" t="s">
        <v>359</v>
      </c>
      <c r="I14" s="55" t="s">
        <v>358</v>
      </c>
      <c r="J14" s="55" t="s">
        <v>8</v>
      </c>
      <c r="K14" s="62">
        <v>0</v>
      </c>
      <c r="L14" s="179">
        <v>29.54</v>
      </c>
      <c r="M14" s="89">
        <v>0</v>
      </c>
      <c r="N14" s="181">
        <v>15.95</v>
      </c>
      <c r="O14" s="62">
        <f t="shared" ref="O14:O20" si="0">M14+K14</f>
        <v>0</v>
      </c>
      <c r="P14" s="119"/>
      <c r="Q14" s="70"/>
      <c r="R14" s="70"/>
      <c r="S14" s="134"/>
      <c r="T14" s="119"/>
      <c r="U14" s="70"/>
      <c r="V14" s="70"/>
      <c r="W14" s="134"/>
      <c r="X14" s="119"/>
      <c r="Y14" s="70"/>
      <c r="Z14" s="70"/>
      <c r="AA14" s="134"/>
      <c r="AB14" s="119"/>
    </row>
    <row r="15" spans="1:28" ht="42.6" customHeight="1" x14ac:dyDescent="0.25">
      <c r="A15" s="82">
        <v>2</v>
      </c>
      <c r="B15" s="56" t="s">
        <v>373</v>
      </c>
      <c r="C15" s="53" t="s">
        <v>67</v>
      </c>
      <c r="D15" s="55" t="s">
        <v>17</v>
      </c>
      <c r="E15" s="58" t="s">
        <v>372</v>
      </c>
      <c r="F15" s="59" t="s">
        <v>67</v>
      </c>
      <c r="G15" s="134" t="s">
        <v>359</v>
      </c>
      <c r="H15" s="134" t="s">
        <v>359</v>
      </c>
      <c r="I15" s="55" t="s">
        <v>358</v>
      </c>
      <c r="J15" s="55" t="s">
        <v>8</v>
      </c>
      <c r="K15" s="62">
        <v>0</v>
      </c>
      <c r="L15" s="180">
        <v>35.5</v>
      </c>
      <c r="M15" s="89">
        <v>0</v>
      </c>
      <c r="N15" s="181">
        <v>16.53</v>
      </c>
      <c r="O15" s="62">
        <f t="shared" si="0"/>
        <v>0</v>
      </c>
      <c r="P15" s="119"/>
      <c r="Q15" s="70"/>
      <c r="R15" s="70"/>
      <c r="S15" s="134"/>
      <c r="T15" s="119"/>
      <c r="U15" s="70"/>
      <c r="V15" s="70"/>
      <c r="W15" s="134"/>
      <c r="X15" s="119"/>
      <c r="Y15" s="70"/>
      <c r="Z15" s="70"/>
      <c r="AA15" s="134"/>
      <c r="AB15" s="119"/>
    </row>
    <row r="16" spans="1:28" ht="42.6" customHeight="1" x14ac:dyDescent="0.25">
      <c r="A16" s="82">
        <v>3</v>
      </c>
      <c r="B16" s="56" t="s">
        <v>634</v>
      </c>
      <c r="C16" s="53"/>
      <c r="D16" s="55"/>
      <c r="E16" s="58" t="s">
        <v>449</v>
      </c>
      <c r="F16" s="59"/>
      <c r="G16" s="55"/>
      <c r="H16" s="134" t="s">
        <v>439</v>
      </c>
      <c r="I16" s="55" t="s">
        <v>104</v>
      </c>
      <c r="J16" s="55" t="s">
        <v>8</v>
      </c>
      <c r="K16" s="62">
        <v>0</v>
      </c>
      <c r="L16" s="180">
        <v>34.35</v>
      </c>
      <c r="M16" s="89">
        <v>0</v>
      </c>
      <c r="N16" s="181">
        <v>17.05</v>
      </c>
      <c r="O16" s="62">
        <f t="shared" si="0"/>
        <v>0</v>
      </c>
      <c r="P16" s="119"/>
      <c r="Q16" s="70"/>
      <c r="R16" s="70"/>
      <c r="S16" s="134"/>
      <c r="T16" s="119"/>
      <c r="U16" s="70"/>
      <c r="V16" s="70"/>
      <c r="W16" s="134"/>
      <c r="X16" s="119"/>
      <c r="Y16" s="70"/>
      <c r="Z16" s="70"/>
      <c r="AA16" s="134"/>
      <c r="AB16" s="119"/>
    </row>
    <row r="17" spans="1:28" ht="42.6" customHeight="1" x14ac:dyDescent="0.25">
      <c r="A17" s="82">
        <v>4</v>
      </c>
      <c r="B17" s="56" t="s">
        <v>633</v>
      </c>
      <c r="C17" s="53"/>
      <c r="D17" s="55"/>
      <c r="E17" s="58" t="s">
        <v>449</v>
      </c>
      <c r="F17" s="59"/>
      <c r="G17" s="55"/>
      <c r="H17" s="134" t="s">
        <v>439</v>
      </c>
      <c r="I17" s="55" t="s">
        <v>104</v>
      </c>
      <c r="J17" s="55" t="s">
        <v>8</v>
      </c>
      <c r="K17" s="62">
        <v>0</v>
      </c>
      <c r="L17" s="180">
        <v>34.71</v>
      </c>
      <c r="M17" s="89">
        <v>0</v>
      </c>
      <c r="N17" s="181">
        <v>17.8</v>
      </c>
      <c r="O17" s="62">
        <f t="shared" si="0"/>
        <v>0</v>
      </c>
      <c r="P17" s="119"/>
      <c r="Q17" s="70"/>
      <c r="R17" s="70"/>
      <c r="S17" s="134"/>
      <c r="T17" s="119"/>
      <c r="U17" s="70"/>
      <c r="V17" s="70"/>
      <c r="W17" s="134"/>
      <c r="X17" s="119"/>
      <c r="Y17" s="70"/>
      <c r="Z17" s="70"/>
      <c r="AA17" s="134"/>
      <c r="AB17" s="119"/>
    </row>
    <row r="18" spans="1:28" ht="42.6" customHeight="1" x14ac:dyDescent="0.25">
      <c r="A18" s="82">
        <v>5</v>
      </c>
      <c r="B18" s="56" t="s">
        <v>635</v>
      </c>
      <c r="C18" s="53"/>
      <c r="D18" s="55"/>
      <c r="E18" s="58" t="s">
        <v>449</v>
      </c>
      <c r="F18" s="59"/>
      <c r="G18" s="55"/>
      <c r="H18" s="134" t="s">
        <v>439</v>
      </c>
      <c r="I18" s="55" t="s">
        <v>104</v>
      </c>
      <c r="J18" s="55" t="s">
        <v>8</v>
      </c>
      <c r="K18" s="62">
        <v>0</v>
      </c>
      <c r="L18" s="180">
        <v>30.36</v>
      </c>
      <c r="M18" s="89">
        <v>0</v>
      </c>
      <c r="N18" s="181">
        <v>18.18</v>
      </c>
      <c r="O18" s="62">
        <f t="shared" si="0"/>
        <v>0</v>
      </c>
      <c r="P18" s="119"/>
      <c r="Q18" s="70"/>
      <c r="R18" s="70"/>
      <c r="S18" s="134"/>
      <c r="T18" s="119"/>
      <c r="U18" s="70"/>
      <c r="V18" s="70"/>
      <c r="W18" s="134"/>
      <c r="X18" s="119"/>
      <c r="Y18" s="70"/>
      <c r="Z18" s="70"/>
      <c r="AA18" s="134"/>
      <c r="AB18" s="119"/>
    </row>
    <row r="19" spans="1:28" ht="42.6" customHeight="1" x14ac:dyDescent="0.25">
      <c r="A19" s="82">
        <v>6</v>
      </c>
      <c r="B19" s="56" t="s">
        <v>369</v>
      </c>
      <c r="C19" s="53" t="s">
        <v>67</v>
      </c>
      <c r="D19" s="55" t="s">
        <v>17</v>
      </c>
      <c r="E19" s="58" t="s">
        <v>372</v>
      </c>
      <c r="F19" s="59" t="s">
        <v>67</v>
      </c>
      <c r="G19" s="134" t="s">
        <v>359</v>
      </c>
      <c r="H19" s="134" t="s">
        <v>359</v>
      </c>
      <c r="I19" s="55" t="s">
        <v>358</v>
      </c>
      <c r="J19" s="55" t="s">
        <v>8</v>
      </c>
      <c r="K19" s="62">
        <v>0</v>
      </c>
      <c r="L19" s="179">
        <v>34.229999999999997</v>
      </c>
      <c r="M19" s="89">
        <v>0</v>
      </c>
      <c r="N19" s="181">
        <v>18.57</v>
      </c>
      <c r="O19" s="62">
        <f t="shared" si="0"/>
        <v>0</v>
      </c>
      <c r="P19" s="119"/>
      <c r="Q19" s="70"/>
      <c r="R19" s="70"/>
      <c r="S19" s="134"/>
      <c r="T19" s="119"/>
      <c r="U19" s="70"/>
      <c r="V19" s="70"/>
      <c r="W19" s="134"/>
      <c r="X19" s="119"/>
      <c r="Y19" s="70"/>
      <c r="Z19" s="70"/>
      <c r="AA19" s="134"/>
      <c r="AB19" s="119"/>
    </row>
    <row r="20" spans="1:28" ht="42.6" customHeight="1" x14ac:dyDescent="0.25">
      <c r="A20" s="82">
        <v>7</v>
      </c>
      <c r="B20" s="56" t="s">
        <v>634</v>
      </c>
      <c r="C20" s="53"/>
      <c r="D20" s="55"/>
      <c r="E20" s="58" t="s">
        <v>450</v>
      </c>
      <c r="F20" s="59"/>
      <c r="G20" s="55"/>
      <c r="H20" s="134" t="s">
        <v>439</v>
      </c>
      <c r="I20" s="55" t="s">
        <v>104</v>
      </c>
      <c r="J20" s="55" t="s">
        <v>8</v>
      </c>
      <c r="K20" s="62">
        <v>0</v>
      </c>
      <c r="L20" s="180">
        <v>36.479999999999997</v>
      </c>
      <c r="M20" s="89">
        <v>0</v>
      </c>
      <c r="N20" s="181">
        <v>18.739999999999998</v>
      </c>
      <c r="O20" s="62">
        <f t="shared" si="0"/>
        <v>0</v>
      </c>
      <c r="P20" s="119"/>
      <c r="Q20" s="70"/>
      <c r="R20" s="70"/>
      <c r="S20" s="134"/>
      <c r="T20" s="119"/>
      <c r="U20" s="70"/>
      <c r="V20" s="70"/>
      <c r="W20" s="134"/>
      <c r="X20" s="119"/>
      <c r="Y20" s="70"/>
      <c r="Z20" s="70"/>
      <c r="AA20" s="134"/>
      <c r="AB20" s="119"/>
    </row>
    <row r="21" spans="1:28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  <row r="22" spans="1:28" s="97" customFormat="1" ht="46.9" customHeight="1" x14ac:dyDescent="0.35">
      <c r="A22" s="94"/>
      <c r="B22" s="95" t="s">
        <v>10</v>
      </c>
      <c r="C22" s="95"/>
      <c r="D22" s="94"/>
      <c r="E22" s="94"/>
      <c r="F22" s="94"/>
      <c r="G22" s="94"/>
      <c r="H22" s="94"/>
      <c r="I22" s="94"/>
      <c r="J22" s="96" t="s">
        <v>380</v>
      </c>
      <c r="K22" s="94"/>
      <c r="L22" s="94"/>
      <c r="M22" s="94"/>
      <c r="N22" s="94"/>
    </row>
    <row r="23" spans="1:28" s="97" customFormat="1" ht="46.9" customHeight="1" x14ac:dyDescent="0.35">
      <c r="A23" s="94"/>
      <c r="B23" s="336" t="s">
        <v>11</v>
      </c>
      <c r="C23" s="336"/>
      <c r="D23" s="336"/>
      <c r="E23" s="336"/>
      <c r="F23" s="118"/>
      <c r="G23" s="118"/>
      <c r="H23" s="118"/>
      <c r="I23" s="94"/>
      <c r="J23" s="96" t="s">
        <v>224</v>
      </c>
      <c r="K23" s="94"/>
      <c r="L23" s="94"/>
      <c r="M23" s="94"/>
      <c r="N23" s="94"/>
    </row>
  </sheetData>
  <sortState ref="A14:AB20">
    <sortCondition ref="N14:N20"/>
  </sortState>
  <mergeCells count="22">
    <mergeCell ref="A1:N1"/>
    <mergeCell ref="A2:N2"/>
    <mergeCell ref="A3:N3"/>
    <mergeCell ref="A4:N4"/>
    <mergeCell ref="A5:E5"/>
    <mergeCell ref="I5:J5"/>
    <mergeCell ref="K5:N5"/>
    <mergeCell ref="B23:E23"/>
    <mergeCell ref="A13:O13"/>
    <mergeCell ref="O6:O7"/>
    <mergeCell ref="G6:G7"/>
    <mergeCell ref="H6:H7"/>
    <mergeCell ref="I6:I7"/>
    <mergeCell ref="J6:J7"/>
    <mergeCell ref="K6:L6"/>
    <mergeCell ref="M6:N6"/>
    <mergeCell ref="A6:A7"/>
    <mergeCell ref="B6:B7"/>
    <mergeCell ref="C6:C7"/>
    <mergeCell ref="D6:D7"/>
    <mergeCell ref="E6:E7"/>
    <mergeCell ref="F6:F7"/>
  </mergeCells>
  <conditionalFormatting sqref="B6">
    <cfRule type="expression" dxfId="2" priority="4" stopIfTrue="1">
      <formula>#REF!=2018</formula>
    </cfRule>
  </conditionalFormatting>
  <pageMargins left="0" right="0" top="0" bottom="0" header="0.31496062992125984" footer="0.31496062992125984"/>
  <pageSetup paperSize="9" scale="63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3"/>
  <sheetViews>
    <sheetView view="pageBreakPreview" zoomScale="90" zoomScaleNormal="90" zoomScaleSheetLayoutView="90" workbookViewId="0">
      <selection activeCell="Y8" sqref="A8:XFD9"/>
    </sheetView>
  </sheetViews>
  <sheetFormatPr defaultColWidth="10.28515625" defaultRowHeight="15" x14ac:dyDescent="0.25"/>
  <cols>
    <col min="1" max="1" width="4" customWidth="1"/>
    <col min="2" max="2" width="21.85546875" customWidth="1"/>
    <col min="3" max="3" width="12.42578125" hidden="1" customWidth="1"/>
    <col min="4" max="4" width="5.7109375" customWidth="1"/>
    <col min="5" max="5" width="46.85546875" customWidth="1"/>
    <col min="6" max="6" width="14.5703125" hidden="1" customWidth="1"/>
    <col min="7" max="7" width="20.140625" hidden="1" customWidth="1"/>
    <col min="8" max="8" width="24.7109375" hidden="1" customWidth="1"/>
    <col min="9" max="9" width="15.85546875" customWidth="1"/>
    <col min="10" max="10" width="16.5703125" customWidth="1"/>
    <col min="11" max="11" width="7" customWidth="1"/>
    <col min="12" max="12" width="9.140625" customWidth="1"/>
    <col min="13" max="13" width="3.28515625" customWidth="1"/>
    <col min="14" max="14" width="6.42578125" customWidth="1"/>
    <col min="15" max="15" width="9.85546875" customWidth="1"/>
    <col min="16" max="16" width="3.140625" customWidth="1"/>
    <col min="17" max="17" width="6.5703125" customWidth="1"/>
    <col min="18" max="18" width="9.28515625" customWidth="1"/>
    <col min="19" max="19" width="3.42578125" customWidth="1"/>
    <col min="20" max="20" width="2.85546875" customWidth="1"/>
    <col min="21" max="21" width="3" customWidth="1"/>
    <col min="22" max="22" width="6.5703125" customWidth="1"/>
    <col min="23" max="23" width="8.42578125" customWidth="1"/>
    <col min="24" max="24" width="4.7109375" customWidth="1"/>
  </cols>
  <sheetData>
    <row r="1" spans="1:30" ht="54.6" customHeight="1" x14ac:dyDescent="0.45">
      <c r="A1" s="399" t="s">
        <v>383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</row>
    <row r="2" spans="1:30" s="183" customFormat="1" ht="25.5" customHeight="1" x14ac:dyDescent="0.25">
      <c r="A2" s="400" t="s">
        <v>662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182"/>
      <c r="Z2" s="182"/>
      <c r="AA2" s="182"/>
      <c r="AB2" s="182"/>
      <c r="AC2" s="182"/>
      <c r="AD2" s="182"/>
    </row>
    <row r="3" spans="1:30" s="184" customFormat="1" ht="25.5" customHeight="1" x14ac:dyDescent="0.25">
      <c r="A3" s="331" t="s">
        <v>663</v>
      </c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</row>
    <row r="4" spans="1:30" s="183" customFormat="1" ht="25.5" customHeight="1" x14ac:dyDescent="0.25">
      <c r="A4" s="401" t="s">
        <v>225</v>
      </c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  <c r="V4" s="401"/>
      <c r="W4" s="401"/>
      <c r="X4" s="401"/>
    </row>
    <row r="5" spans="1:30" s="185" customFormat="1" ht="25.5" customHeight="1" x14ac:dyDescent="0.25">
      <c r="A5" s="402" t="s">
        <v>686</v>
      </c>
      <c r="B5" s="402"/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</row>
    <row r="6" spans="1:30" s="186" customFormat="1" ht="51" customHeight="1" x14ac:dyDescent="0.25">
      <c r="A6" s="397" t="s">
        <v>647</v>
      </c>
      <c r="B6" s="397"/>
      <c r="C6" s="275"/>
      <c r="D6" s="275"/>
      <c r="E6" s="398" t="s">
        <v>687</v>
      </c>
      <c r="F6" s="398"/>
      <c r="G6" s="398"/>
      <c r="H6" s="398"/>
      <c r="I6" s="398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</row>
    <row r="7" spans="1:30" s="34" customFormat="1" ht="16.149999999999999" customHeight="1" x14ac:dyDescent="0.25">
      <c r="A7" s="200" t="s">
        <v>104</v>
      </c>
      <c r="B7" s="200"/>
      <c r="C7" s="201"/>
      <c r="D7" s="71"/>
      <c r="E7" s="71"/>
      <c r="F7" s="71"/>
      <c r="G7" s="202"/>
      <c r="H7" s="202"/>
      <c r="I7" s="71"/>
      <c r="J7" s="71"/>
      <c r="K7" s="71"/>
      <c r="L7" s="71"/>
      <c r="M7" s="71"/>
      <c r="N7" s="71"/>
      <c r="O7" s="71"/>
      <c r="P7" s="71"/>
      <c r="Q7" s="71"/>
      <c r="R7" s="71"/>
      <c r="S7" s="403" t="s">
        <v>624</v>
      </c>
      <c r="T7" s="403"/>
      <c r="U7" s="403"/>
      <c r="V7" s="403"/>
      <c r="W7" s="403"/>
      <c r="X7" s="403"/>
    </row>
    <row r="8" spans="1:30" s="188" customFormat="1" ht="16.899999999999999" customHeight="1" x14ac:dyDescent="0.25">
      <c r="A8" s="352" t="s">
        <v>220</v>
      </c>
      <c r="B8" s="354" t="s">
        <v>190</v>
      </c>
      <c r="C8" s="354" t="s">
        <v>648</v>
      </c>
      <c r="D8" s="352" t="s">
        <v>3</v>
      </c>
      <c r="E8" s="354" t="s">
        <v>191</v>
      </c>
      <c r="F8" s="354" t="s">
        <v>648</v>
      </c>
      <c r="G8" s="354" t="s">
        <v>4</v>
      </c>
      <c r="H8" s="354" t="s">
        <v>5</v>
      </c>
      <c r="I8" s="354" t="s">
        <v>6</v>
      </c>
      <c r="J8" s="354" t="s">
        <v>7</v>
      </c>
      <c r="K8" s="412" t="s">
        <v>649</v>
      </c>
      <c r="L8" s="413"/>
      <c r="M8" s="414"/>
      <c r="N8" s="415" t="s">
        <v>650</v>
      </c>
      <c r="O8" s="416"/>
      <c r="P8" s="417"/>
      <c r="Q8" s="412" t="s">
        <v>685</v>
      </c>
      <c r="R8" s="413"/>
      <c r="S8" s="414"/>
      <c r="T8" s="418" t="s">
        <v>651</v>
      </c>
      <c r="U8" s="418" t="s">
        <v>652</v>
      </c>
      <c r="V8" s="404" t="s">
        <v>412</v>
      </c>
      <c r="W8" s="406" t="s">
        <v>653</v>
      </c>
      <c r="X8" s="408" t="s">
        <v>654</v>
      </c>
      <c r="Y8" s="187"/>
    </row>
    <row r="9" spans="1:30" s="188" customFormat="1" ht="45" customHeight="1" x14ac:dyDescent="0.25">
      <c r="A9" s="353"/>
      <c r="B9" s="355"/>
      <c r="C9" s="355"/>
      <c r="D9" s="353"/>
      <c r="E9" s="355"/>
      <c r="F9" s="355"/>
      <c r="G9" s="355"/>
      <c r="H9" s="355"/>
      <c r="I9" s="355"/>
      <c r="J9" s="355"/>
      <c r="K9" s="203" t="s">
        <v>412</v>
      </c>
      <c r="L9" s="204" t="s">
        <v>655</v>
      </c>
      <c r="M9" s="205" t="s">
        <v>220</v>
      </c>
      <c r="N9" s="206" t="s">
        <v>412</v>
      </c>
      <c r="O9" s="207" t="s">
        <v>655</v>
      </c>
      <c r="P9" s="208" t="s">
        <v>220</v>
      </c>
      <c r="Q9" s="203" t="s">
        <v>412</v>
      </c>
      <c r="R9" s="204" t="s">
        <v>655</v>
      </c>
      <c r="S9" s="205" t="s">
        <v>220</v>
      </c>
      <c r="T9" s="419"/>
      <c r="U9" s="419"/>
      <c r="V9" s="405"/>
      <c r="W9" s="407"/>
      <c r="X9" s="409"/>
      <c r="Y9" s="187"/>
    </row>
    <row r="10" spans="1:30" s="189" customFormat="1" ht="37.5" customHeight="1" x14ac:dyDescent="0.2">
      <c r="A10" s="274">
        <f>RANK(W10,W$10:W$14,0)</f>
        <v>1</v>
      </c>
      <c r="B10" s="56" t="s">
        <v>610</v>
      </c>
      <c r="C10" s="53"/>
      <c r="D10" s="55"/>
      <c r="E10" s="58" t="s">
        <v>441</v>
      </c>
      <c r="F10" s="59"/>
      <c r="G10" s="55"/>
      <c r="H10" s="174" t="s">
        <v>439</v>
      </c>
      <c r="I10" s="55" t="s">
        <v>104</v>
      </c>
      <c r="J10" s="55" t="s">
        <v>8</v>
      </c>
      <c r="K10" s="246">
        <v>60</v>
      </c>
      <c r="L10" s="247">
        <f>K10/0.9</f>
        <v>66.666666666666671</v>
      </c>
      <c r="M10" s="248">
        <f>RANK(L10,L$10:L$14,0)</f>
        <v>2</v>
      </c>
      <c r="N10" s="246">
        <v>65.5</v>
      </c>
      <c r="O10" s="247">
        <f>N10/0.9</f>
        <v>72.777777777777771</v>
      </c>
      <c r="P10" s="248">
        <f>RANK(O10,O$10:O$14,0)</f>
        <v>1</v>
      </c>
      <c r="Q10" s="246">
        <v>59</v>
      </c>
      <c r="R10" s="247">
        <f>Q10/0.9</f>
        <v>65.555555555555557</v>
      </c>
      <c r="S10" s="248">
        <f>RANK(R10,R$10:R$14,0)</f>
        <v>3</v>
      </c>
      <c r="T10" s="248"/>
      <c r="U10" s="248"/>
      <c r="V10" s="246">
        <f>K10+N10+Q10</f>
        <v>184.5</v>
      </c>
      <c r="W10" s="249">
        <f>(O10+L10+R10)/3</f>
        <v>68.333333333333329</v>
      </c>
      <c r="X10" s="250" t="s">
        <v>64</v>
      </c>
    </row>
    <row r="11" spans="1:30" s="189" customFormat="1" ht="37.5" customHeight="1" x14ac:dyDescent="0.2">
      <c r="A11" s="274">
        <v>2</v>
      </c>
      <c r="B11" s="56" t="s">
        <v>611</v>
      </c>
      <c r="C11" s="53"/>
      <c r="D11" s="55"/>
      <c r="E11" s="58" t="s">
        <v>443</v>
      </c>
      <c r="F11" s="59"/>
      <c r="G11" s="55"/>
      <c r="H11" s="174" t="s">
        <v>439</v>
      </c>
      <c r="I11" s="55" t="s">
        <v>104</v>
      </c>
      <c r="J11" s="55" t="s">
        <v>8</v>
      </c>
      <c r="K11" s="246">
        <v>60</v>
      </c>
      <c r="L11" s="247">
        <f>K11/0.9</f>
        <v>66.666666666666671</v>
      </c>
      <c r="M11" s="248">
        <f>RANK(L11,L$10:L$14,0)</f>
        <v>2</v>
      </c>
      <c r="N11" s="246">
        <v>65</v>
      </c>
      <c r="O11" s="247">
        <f>N11/0.9</f>
        <v>72.222222222222214</v>
      </c>
      <c r="P11" s="248">
        <f>RANK(O11,O$10:O$14,0)</f>
        <v>2</v>
      </c>
      <c r="Q11" s="246">
        <v>59.5</v>
      </c>
      <c r="R11" s="247">
        <f>Q11/0.9</f>
        <v>66.111111111111114</v>
      </c>
      <c r="S11" s="248">
        <f>RANK(R11,R$10:R$14,0)</f>
        <v>1</v>
      </c>
      <c r="T11" s="248"/>
      <c r="U11" s="248"/>
      <c r="V11" s="246">
        <f>K11+N11+Q11</f>
        <v>184.5</v>
      </c>
      <c r="W11" s="249">
        <f>(O11+L11+R11)/3</f>
        <v>68.333333333333329</v>
      </c>
      <c r="X11" s="250" t="s">
        <v>64</v>
      </c>
    </row>
    <row r="12" spans="1:30" s="189" customFormat="1" ht="37.5" customHeight="1" x14ac:dyDescent="0.2">
      <c r="A12" s="274">
        <f>RANK(W12,W$10:W$14,0)</f>
        <v>3</v>
      </c>
      <c r="B12" s="52" t="s">
        <v>608</v>
      </c>
      <c r="C12" s="53"/>
      <c r="D12" s="55"/>
      <c r="E12" s="58" t="s">
        <v>444</v>
      </c>
      <c r="F12" s="59"/>
      <c r="G12" s="55"/>
      <c r="H12" s="174" t="s">
        <v>439</v>
      </c>
      <c r="I12" s="55" t="s">
        <v>104</v>
      </c>
      <c r="J12" s="55" t="s">
        <v>8</v>
      </c>
      <c r="K12" s="246">
        <v>59.5</v>
      </c>
      <c r="L12" s="247">
        <f>K12/0.9</f>
        <v>66.111111111111114</v>
      </c>
      <c r="M12" s="248">
        <f>RANK(L12,L$10:L$14,0)</f>
        <v>4</v>
      </c>
      <c r="N12" s="246">
        <v>65</v>
      </c>
      <c r="O12" s="247">
        <f>N12/0.9</f>
        <v>72.222222222222214</v>
      </c>
      <c r="P12" s="248">
        <f>RANK(O12,O$10:O$14,0)</f>
        <v>2</v>
      </c>
      <c r="Q12" s="246">
        <v>59.5</v>
      </c>
      <c r="R12" s="247">
        <f>Q12/0.9</f>
        <v>66.111111111111114</v>
      </c>
      <c r="S12" s="248">
        <f>RANK(R12,R$10:R$14,0)</f>
        <v>1</v>
      </c>
      <c r="T12" s="248"/>
      <c r="U12" s="248"/>
      <c r="V12" s="246">
        <f>K12+N12+Q12</f>
        <v>184</v>
      </c>
      <c r="W12" s="249">
        <f>(O12+L12+R12)/3</f>
        <v>68.148148148148138</v>
      </c>
      <c r="X12" s="250" t="s">
        <v>64</v>
      </c>
    </row>
    <row r="13" spans="1:30" s="189" customFormat="1" ht="37.5" customHeight="1" x14ac:dyDescent="0.2">
      <c r="A13" s="274">
        <f>RANK(W13,W$10:W$14,0)</f>
        <v>4</v>
      </c>
      <c r="B13" s="56" t="s">
        <v>610</v>
      </c>
      <c r="C13" s="53"/>
      <c r="D13" s="55"/>
      <c r="E13" s="58" t="s">
        <v>444</v>
      </c>
      <c r="F13" s="59"/>
      <c r="G13" s="55"/>
      <c r="H13" s="174" t="s">
        <v>439</v>
      </c>
      <c r="I13" s="55" t="s">
        <v>104</v>
      </c>
      <c r="J13" s="55" t="s">
        <v>8</v>
      </c>
      <c r="K13" s="246">
        <v>60.5</v>
      </c>
      <c r="L13" s="247">
        <f>K13/0.9</f>
        <v>67.222222222222214</v>
      </c>
      <c r="M13" s="248">
        <f>RANK(L13,L$10:L$14,0)</f>
        <v>1</v>
      </c>
      <c r="N13" s="246">
        <v>62.5</v>
      </c>
      <c r="O13" s="247">
        <f>N13/0.9</f>
        <v>69.444444444444443</v>
      </c>
      <c r="P13" s="248">
        <f>RANK(O13,O$10:O$14,0)</f>
        <v>5</v>
      </c>
      <c r="Q13" s="246">
        <v>58.5</v>
      </c>
      <c r="R13" s="247">
        <f>Q13/0.9</f>
        <v>65</v>
      </c>
      <c r="S13" s="248">
        <f>RANK(R13,R$10:R$14,0)</f>
        <v>4</v>
      </c>
      <c r="T13" s="248"/>
      <c r="U13" s="248"/>
      <c r="V13" s="246">
        <f>K13+N13+Q13</f>
        <v>181.5</v>
      </c>
      <c r="W13" s="249">
        <f>(O13+L13+R13)/3</f>
        <v>67.222222222222214</v>
      </c>
      <c r="X13" s="250" t="s">
        <v>64</v>
      </c>
    </row>
    <row r="14" spans="1:30" s="189" customFormat="1" ht="37.5" customHeight="1" x14ac:dyDescent="0.2">
      <c r="A14" s="274">
        <f>RANK(W14,W$10:W$14,0)</f>
        <v>5</v>
      </c>
      <c r="B14" s="52" t="s">
        <v>608</v>
      </c>
      <c r="C14" s="53"/>
      <c r="D14" s="55"/>
      <c r="E14" s="58" t="s">
        <v>445</v>
      </c>
      <c r="F14" s="59"/>
      <c r="G14" s="55"/>
      <c r="H14" s="174" t="s">
        <v>439</v>
      </c>
      <c r="I14" s="55" t="s">
        <v>104</v>
      </c>
      <c r="J14" s="55" t="s">
        <v>8</v>
      </c>
      <c r="K14" s="246">
        <v>56.5</v>
      </c>
      <c r="L14" s="247">
        <f>K14/0.9</f>
        <v>62.777777777777779</v>
      </c>
      <c r="M14" s="248">
        <f>RANK(L14,L$10:L$14,0)</f>
        <v>5</v>
      </c>
      <c r="N14" s="246">
        <v>65</v>
      </c>
      <c r="O14" s="247">
        <f>N14/0.9</f>
        <v>72.222222222222214</v>
      </c>
      <c r="P14" s="248">
        <f>RANK(O14,O$10:O$14,0)</f>
        <v>2</v>
      </c>
      <c r="Q14" s="246">
        <v>58.5</v>
      </c>
      <c r="R14" s="247">
        <f>Q14/0.9</f>
        <v>65</v>
      </c>
      <c r="S14" s="248">
        <f>RANK(R14,R$10:R$14,0)</f>
        <v>4</v>
      </c>
      <c r="T14" s="248"/>
      <c r="U14" s="248"/>
      <c r="V14" s="246">
        <f>K14+N14+Q14</f>
        <v>180</v>
      </c>
      <c r="W14" s="249">
        <f>(O14+L14+R14)/3</f>
        <v>66.666666666666671</v>
      </c>
      <c r="X14" s="250" t="s">
        <v>64</v>
      </c>
    </row>
    <row r="15" spans="1:30" s="185" customFormat="1" ht="25.5" customHeight="1" x14ac:dyDescent="0.25">
      <c r="A15" s="411" t="s">
        <v>622</v>
      </c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</row>
    <row r="16" spans="1:30" s="189" customFormat="1" ht="37.5" customHeight="1" x14ac:dyDescent="0.2">
      <c r="A16" s="274">
        <f>RANK(W16,W$16:W$19,0)</f>
        <v>1</v>
      </c>
      <c r="B16" s="56" t="s">
        <v>618</v>
      </c>
      <c r="C16" s="53"/>
      <c r="D16" s="174"/>
      <c r="E16" s="58" t="s">
        <v>444</v>
      </c>
      <c r="F16" s="59"/>
      <c r="G16" s="55"/>
      <c r="H16" s="174" t="s">
        <v>439</v>
      </c>
      <c r="I16" s="55" t="s">
        <v>104</v>
      </c>
      <c r="J16" s="55" t="s">
        <v>8</v>
      </c>
      <c r="K16" s="246">
        <v>245</v>
      </c>
      <c r="L16" s="247">
        <f>K16/3.7</f>
        <v>66.21621621621621</v>
      </c>
      <c r="M16" s="248">
        <f>RANK(L16,L$16:L$19,0)</f>
        <v>1</v>
      </c>
      <c r="N16" s="246">
        <v>240.5</v>
      </c>
      <c r="O16" s="247">
        <f>N16/3.7</f>
        <v>65</v>
      </c>
      <c r="P16" s="248">
        <f>RANK(O16,O$16:O$19,0)</f>
        <v>2</v>
      </c>
      <c r="Q16" s="246">
        <v>252.5</v>
      </c>
      <c r="R16" s="247">
        <f>Q16/3.7</f>
        <v>68.243243243243242</v>
      </c>
      <c r="S16" s="248">
        <f>RANK(R16,R$16:R$19,0)</f>
        <v>1</v>
      </c>
      <c r="T16" s="248"/>
      <c r="U16" s="248"/>
      <c r="V16" s="246">
        <f>K16+N16+Q16</f>
        <v>738</v>
      </c>
      <c r="W16" s="249">
        <f>(O16+L16+R16)/3</f>
        <v>66.48648648648647</v>
      </c>
      <c r="X16" s="250" t="s">
        <v>64</v>
      </c>
    </row>
    <row r="17" spans="1:33" s="189" customFormat="1" ht="37.5" customHeight="1" x14ac:dyDescent="0.2">
      <c r="A17" s="274">
        <f>RANK(W17,W$16:W$19,0)</f>
        <v>2</v>
      </c>
      <c r="B17" s="65" t="s">
        <v>619</v>
      </c>
      <c r="C17" s="53"/>
      <c r="D17" s="55"/>
      <c r="E17" s="58" t="s">
        <v>450</v>
      </c>
      <c r="F17" s="59"/>
      <c r="G17" s="55"/>
      <c r="H17" s="174" t="s">
        <v>439</v>
      </c>
      <c r="I17" s="55" t="s">
        <v>104</v>
      </c>
      <c r="J17" s="55" t="s">
        <v>8</v>
      </c>
      <c r="K17" s="246">
        <v>233</v>
      </c>
      <c r="L17" s="247">
        <f>K17/3.7-0.5</f>
        <v>62.472972972972968</v>
      </c>
      <c r="M17" s="248">
        <f>RANK(L17,L$16:L$19,0)</f>
        <v>4</v>
      </c>
      <c r="N17" s="246">
        <v>243.5</v>
      </c>
      <c r="O17" s="247">
        <f>N17/3.7-0.5</f>
        <v>65.310810810810807</v>
      </c>
      <c r="P17" s="248">
        <f>RANK(O17,O$16:O$19,0)</f>
        <v>1</v>
      </c>
      <c r="Q17" s="246">
        <v>242</v>
      </c>
      <c r="R17" s="247">
        <f>Q17/3.7-0.5</f>
        <v>64.905405405405403</v>
      </c>
      <c r="S17" s="248">
        <f>RANK(R17,R$16:R$19,0)</f>
        <v>3</v>
      </c>
      <c r="T17" s="248">
        <v>1</v>
      </c>
      <c r="U17" s="248"/>
      <c r="V17" s="246">
        <f>K17+N17+Q17</f>
        <v>718.5</v>
      </c>
      <c r="W17" s="249">
        <f>(O17+L17+R17)/3</f>
        <v>64.229729729729726</v>
      </c>
      <c r="X17" s="250" t="s">
        <v>64</v>
      </c>
    </row>
    <row r="18" spans="1:33" s="189" customFormat="1" ht="37.5" customHeight="1" x14ac:dyDescent="0.2">
      <c r="A18" s="274">
        <f>RANK(W18,W$16:W$19,0)</f>
        <v>3</v>
      </c>
      <c r="B18" s="56" t="s">
        <v>618</v>
      </c>
      <c r="C18" s="53"/>
      <c r="D18" s="55"/>
      <c r="E18" s="58" t="s">
        <v>441</v>
      </c>
      <c r="F18" s="59"/>
      <c r="G18" s="55"/>
      <c r="H18" s="174" t="s">
        <v>439</v>
      </c>
      <c r="I18" s="55" t="s">
        <v>104</v>
      </c>
      <c r="J18" s="55" t="s">
        <v>8</v>
      </c>
      <c r="K18" s="246">
        <v>246.5</v>
      </c>
      <c r="L18" s="247">
        <f>K18/3.7-0.5</f>
        <v>66.121621621621614</v>
      </c>
      <c r="M18" s="248">
        <f>RANK(L18,L$16:L$19,0)</f>
        <v>2</v>
      </c>
      <c r="N18" s="246">
        <v>229.5</v>
      </c>
      <c r="O18" s="247">
        <f>N18/3.7-0.5</f>
        <v>61.527027027027025</v>
      </c>
      <c r="P18" s="248">
        <f>RANK(O18,O$16:O$19,0)</f>
        <v>4</v>
      </c>
      <c r="Q18" s="246">
        <v>240.5</v>
      </c>
      <c r="R18" s="247">
        <f>Q18/3.7-0.5</f>
        <v>64.5</v>
      </c>
      <c r="S18" s="248">
        <f>RANK(R18,R$16:R$19,0)</f>
        <v>4</v>
      </c>
      <c r="T18" s="248">
        <v>1</v>
      </c>
      <c r="U18" s="248"/>
      <c r="V18" s="246">
        <f>K18+N18+Q18</f>
        <v>716.5</v>
      </c>
      <c r="W18" s="249">
        <f>(O18+L18+R18)/3</f>
        <v>64.049549549549553</v>
      </c>
      <c r="X18" s="250" t="s">
        <v>64</v>
      </c>
    </row>
    <row r="19" spans="1:33" s="189" customFormat="1" ht="37.5" customHeight="1" x14ac:dyDescent="0.2">
      <c r="A19" s="274">
        <f>RANK(W19,W$16:W$19,0)</f>
        <v>4</v>
      </c>
      <c r="B19" s="56" t="s">
        <v>620</v>
      </c>
      <c r="C19" s="53"/>
      <c r="D19" s="55"/>
      <c r="E19" s="58" t="s">
        <v>463</v>
      </c>
      <c r="F19" s="59"/>
      <c r="G19" s="55"/>
      <c r="H19" s="174" t="s">
        <v>439</v>
      </c>
      <c r="I19" s="55" t="s">
        <v>104</v>
      </c>
      <c r="J19" s="55" t="s">
        <v>8</v>
      </c>
      <c r="K19" s="246">
        <v>232</v>
      </c>
      <c r="L19" s="247">
        <f>K19/3.7</f>
        <v>62.702702702702702</v>
      </c>
      <c r="M19" s="248">
        <f>RANK(L19,L$16:L$19,0)</f>
        <v>3</v>
      </c>
      <c r="N19" s="246">
        <v>232</v>
      </c>
      <c r="O19" s="247">
        <f>N19/3.7</f>
        <v>62.702702702702702</v>
      </c>
      <c r="P19" s="248">
        <f>RANK(O19,O$16:O$19,0)</f>
        <v>3</v>
      </c>
      <c r="Q19" s="246">
        <v>242.5</v>
      </c>
      <c r="R19" s="247">
        <f>Q19/3.7</f>
        <v>65.540540540540533</v>
      </c>
      <c r="S19" s="248">
        <f>RANK(R19,R$16:R$19,0)</f>
        <v>2</v>
      </c>
      <c r="T19" s="248"/>
      <c r="U19" s="248"/>
      <c r="V19" s="246">
        <f>K19+N19+Q19</f>
        <v>706.5</v>
      </c>
      <c r="W19" s="249">
        <f>(O19+L19+R19)/3</f>
        <v>63.648648648648646</v>
      </c>
      <c r="X19" s="250" t="s">
        <v>64</v>
      </c>
    </row>
    <row r="20" spans="1:33" s="189" customFormat="1" ht="37.5" customHeight="1" x14ac:dyDescent="0.2">
      <c r="A20" s="209"/>
      <c r="B20" s="210"/>
      <c r="C20" s="74"/>
      <c r="D20" s="78"/>
      <c r="E20" s="210"/>
      <c r="F20" s="74"/>
      <c r="G20" s="78"/>
      <c r="H20" s="78"/>
      <c r="I20" s="78"/>
      <c r="J20" s="78"/>
      <c r="K20" s="211"/>
      <c r="L20" s="212"/>
      <c r="M20" s="213"/>
      <c r="N20" s="211"/>
      <c r="O20" s="212"/>
      <c r="P20" s="213"/>
      <c r="Q20" s="211"/>
      <c r="R20" s="212"/>
      <c r="S20" s="213"/>
      <c r="T20" s="213"/>
      <c r="U20" s="213"/>
      <c r="V20" s="211"/>
      <c r="W20" s="214"/>
      <c r="X20" s="215"/>
    </row>
    <row r="21" spans="1:33" s="190" customFormat="1" ht="31.15" customHeight="1" x14ac:dyDescent="0.3">
      <c r="A21" s="96"/>
      <c r="B21" s="96" t="s">
        <v>10</v>
      </c>
      <c r="C21" s="96" t="s">
        <v>10</v>
      </c>
      <c r="D21" s="96"/>
      <c r="E21" s="216"/>
      <c r="F21" s="96"/>
      <c r="G21" s="96"/>
      <c r="H21" s="96"/>
      <c r="I21" s="96"/>
      <c r="J21" s="410" t="s">
        <v>380</v>
      </c>
      <c r="K21" s="410"/>
      <c r="L21" s="410"/>
      <c r="M21" s="410"/>
      <c r="N21" s="410"/>
      <c r="O21" s="410"/>
      <c r="P21" s="410"/>
      <c r="Q21" s="410"/>
      <c r="R21" s="217"/>
      <c r="S21" s="96"/>
      <c r="T21" s="96"/>
      <c r="U21" s="217"/>
      <c r="V21" s="96"/>
      <c r="W21" s="94"/>
      <c r="X21" s="96"/>
    </row>
    <row r="22" spans="1:33" s="97" customFormat="1" ht="31.15" customHeight="1" x14ac:dyDescent="0.35">
      <c r="A22" s="96"/>
      <c r="B22" s="96" t="s">
        <v>11</v>
      </c>
      <c r="C22" s="96" t="s">
        <v>11</v>
      </c>
      <c r="D22" s="96"/>
      <c r="E22" s="216"/>
      <c r="F22" s="96"/>
      <c r="G22" s="96"/>
      <c r="H22" s="96"/>
      <c r="I22" s="96"/>
      <c r="J22" s="217" t="s">
        <v>224</v>
      </c>
      <c r="K22" s="96"/>
      <c r="L22" s="217"/>
      <c r="M22" s="217"/>
      <c r="N22" s="96"/>
      <c r="O22" s="217"/>
      <c r="P22" s="217"/>
      <c r="Q22" s="96"/>
      <c r="R22" s="217"/>
      <c r="S22" s="96"/>
      <c r="T22" s="96"/>
      <c r="U22" s="217"/>
      <c r="V22" s="96"/>
      <c r="W22" s="94"/>
      <c r="X22" s="94"/>
    </row>
    <row r="23" spans="1:33" s="189" customFormat="1" ht="37.5" customHeigh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spans="1:33" s="189" customFormat="1" ht="37.5" customHeigh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spans="1:33" s="189" customFormat="1" ht="37.5" customHeigh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spans="1:33" s="189" customFormat="1" ht="37.5" customHeigh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spans="1:33" s="189" customFormat="1" ht="37.5" customHeigh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spans="1:33" s="189" customFormat="1" ht="37.5" customHeigh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spans="1:33" s="191" customFormat="1" ht="18.75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spans="1:33" s="191" customFormat="1" ht="18.75" customHeigh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2"/>
      <c r="Z30" s="2"/>
      <c r="AA30" s="2"/>
      <c r="AB30" s="2"/>
      <c r="AC30" s="2"/>
      <c r="AD30" s="2"/>
      <c r="AE30" s="2"/>
      <c r="AF30" s="2"/>
      <c r="AG30" s="2"/>
    </row>
    <row r="31" spans="1:33" s="2" customFormat="1" ht="30.75" customHeigh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spans="1:33" s="42" customFormat="1" ht="30.75" customHeight="1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spans="1:24" s="42" customFormat="1" ht="30.75" customHeight="1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</sheetData>
  <sortState ref="A16:AG19">
    <sortCondition ref="A16"/>
  </sortState>
  <mergeCells count="28">
    <mergeCell ref="J21:Q21"/>
    <mergeCell ref="A15:X15"/>
    <mergeCell ref="J8:J9"/>
    <mergeCell ref="K8:M8"/>
    <mergeCell ref="N8:P8"/>
    <mergeCell ref="Q8:S8"/>
    <mergeCell ref="T8:T9"/>
    <mergeCell ref="U8:U9"/>
    <mergeCell ref="S7:X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V8:V9"/>
    <mergeCell ref="W8:W9"/>
    <mergeCell ref="X8:X9"/>
    <mergeCell ref="A6:B6"/>
    <mergeCell ref="E6:I6"/>
    <mergeCell ref="A1:X1"/>
    <mergeCell ref="A2:X2"/>
    <mergeCell ref="A3:X3"/>
    <mergeCell ref="A4:X4"/>
    <mergeCell ref="A5:X5"/>
  </mergeCells>
  <printOptions horizontalCentered="1"/>
  <pageMargins left="0" right="0" top="0" bottom="0" header="0.31496062992125984" footer="0.19685039370078741"/>
  <pageSetup paperSize="9" scale="73" fitToHeight="0" orientation="landscape" r:id="rId1"/>
  <headerFooter scaleWithDoc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9"/>
  <sheetViews>
    <sheetView view="pageBreakPreview" topLeftCell="A4" zoomScale="60" zoomScaleNormal="70" workbookViewId="0">
      <selection activeCell="E6" sqref="E6:L6"/>
    </sheetView>
  </sheetViews>
  <sheetFormatPr defaultColWidth="10.28515625" defaultRowHeight="15" x14ac:dyDescent="0.25"/>
  <cols>
    <col min="1" max="1" width="8.28515625" customWidth="1"/>
    <col min="2" max="2" width="43.140625" customWidth="1"/>
    <col min="3" max="3" width="12.42578125" hidden="1" customWidth="1"/>
    <col min="4" max="4" width="10" customWidth="1"/>
    <col min="5" max="5" width="66.140625" customWidth="1"/>
    <col min="6" max="6" width="14.5703125" hidden="1" customWidth="1"/>
    <col min="7" max="7" width="20.140625" hidden="1" customWidth="1"/>
    <col min="8" max="8" width="24.7109375" hidden="1" customWidth="1"/>
    <col min="9" max="9" width="26.140625" customWidth="1"/>
    <col min="10" max="10" width="26.85546875" customWidth="1"/>
    <col min="11" max="11" width="10.28515625" customWidth="1"/>
    <col min="12" max="12" width="15.85546875" customWidth="1"/>
    <col min="13" max="13" width="7" customWidth="1"/>
    <col min="14" max="14" width="10.42578125" customWidth="1"/>
    <col min="15" max="15" width="15" customWidth="1"/>
    <col min="16" max="16" width="5.42578125" customWidth="1"/>
    <col min="17" max="17" width="4" customWidth="1"/>
    <col min="18" max="18" width="14.5703125" customWidth="1"/>
    <col min="19" max="19" width="8.28515625" customWidth="1"/>
  </cols>
  <sheetData>
    <row r="1" spans="1:25" ht="63" customHeight="1" x14ac:dyDescent="0.8">
      <c r="A1" s="423" t="s">
        <v>383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</row>
    <row r="2" spans="1:25" s="183" customFormat="1" ht="36" customHeight="1" x14ac:dyDescent="0.25">
      <c r="A2" s="424" t="s">
        <v>656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182"/>
      <c r="U2" s="182"/>
      <c r="V2" s="182"/>
      <c r="W2" s="182"/>
      <c r="X2" s="182"/>
      <c r="Y2" s="182"/>
    </row>
    <row r="3" spans="1:25" s="184" customFormat="1" ht="36" customHeight="1" x14ac:dyDescent="0.25">
      <c r="A3" s="376" t="s">
        <v>626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</row>
    <row r="4" spans="1:25" s="183" customFormat="1" ht="36" customHeight="1" x14ac:dyDescent="0.25">
      <c r="A4" s="425" t="s">
        <v>225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</row>
    <row r="5" spans="1:25" s="185" customFormat="1" ht="36" customHeight="1" x14ac:dyDescent="0.25">
      <c r="A5" s="426" t="s">
        <v>627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</row>
    <row r="6" spans="1:25" s="186" customFormat="1" ht="48" customHeight="1" x14ac:dyDescent="0.25">
      <c r="A6" s="427" t="s">
        <v>657</v>
      </c>
      <c r="B6" s="427"/>
      <c r="C6" s="269"/>
      <c r="D6" s="269"/>
      <c r="E6" s="428" t="s">
        <v>688</v>
      </c>
      <c r="F6" s="428"/>
      <c r="G6" s="428"/>
      <c r="H6" s="428"/>
      <c r="I6" s="428"/>
      <c r="J6" s="428"/>
      <c r="K6" s="428"/>
      <c r="L6" s="428"/>
      <c r="M6" s="269"/>
      <c r="N6" s="269"/>
      <c r="O6" s="269"/>
      <c r="P6" s="269"/>
      <c r="Q6" s="269"/>
      <c r="R6" s="269"/>
      <c r="S6" s="269"/>
    </row>
    <row r="7" spans="1:25" s="97" customFormat="1" ht="27.75" customHeight="1" x14ac:dyDescent="0.4">
      <c r="A7" s="270" t="s">
        <v>104</v>
      </c>
      <c r="B7" s="270"/>
      <c r="C7" s="271"/>
      <c r="D7" s="272"/>
      <c r="E7" s="272"/>
      <c r="F7" s="272"/>
      <c r="G7" s="273"/>
      <c r="H7" s="273"/>
      <c r="I7" s="272"/>
      <c r="J7" s="272"/>
      <c r="K7" s="272"/>
      <c r="L7" s="272"/>
      <c r="M7" s="272"/>
      <c r="N7" s="272"/>
      <c r="O7" s="439" t="s">
        <v>624</v>
      </c>
      <c r="P7" s="439"/>
      <c r="Q7" s="439"/>
      <c r="R7" s="439"/>
      <c r="S7" s="439"/>
    </row>
    <row r="8" spans="1:25" s="193" customFormat="1" ht="24" customHeight="1" x14ac:dyDescent="0.25">
      <c r="A8" s="429" t="s">
        <v>220</v>
      </c>
      <c r="B8" s="420" t="s">
        <v>664</v>
      </c>
      <c r="C8" s="420" t="s">
        <v>648</v>
      </c>
      <c r="D8" s="429" t="s">
        <v>3</v>
      </c>
      <c r="E8" s="420" t="s">
        <v>665</v>
      </c>
      <c r="F8" s="420" t="s">
        <v>648</v>
      </c>
      <c r="G8" s="420" t="s">
        <v>4</v>
      </c>
      <c r="H8" s="420" t="s">
        <v>5</v>
      </c>
      <c r="I8" s="420" t="s">
        <v>6</v>
      </c>
      <c r="J8" s="420" t="s">
        <v>7</v>
      </c>
      <c r="K8" s="441" t="s">
        <v>650</v>
      </c>
      <c r="L8" s="442"/>
      <c r="M8" s="443"/>
      <c r="N8" s="442" t="s">
        <v>658</v>
      </c>
      <c r="O8" s="442"/>
      <c r="P8" s="443"/>
      <c r="Q8" s="444" t="s">
        <v>659</v>
      </c>
      <c r="R8" s="431" t="s">
        <v>653</v>
      </c>
      <c r="S8" s="433" t="s">
        <v>654</v>
      </c>
      <c r="T8" s="192"/>
    </row>
    <row r="9" spans="1:25" s="193" customFormat="1" ht="24" customHeight="1" x14ac:dyDescent="0.25">
      <c r="A9" s="430"/>
      <c r="B9" s="421"/>
      <c r="C9" s="421"/>
      <c r="D9" s="430"/>
      <c r="E9" s="421"/>
      <c r="F9" s="421"/>
      <c r="G9" s="421"/>
      <c r="H9" s="421"/>
      <c r="I9" s="422"/>
      <c r="J9" s="422"/>
      <c r="K9" s="436" t="s">
        <v>660</v>
      </c>
      <c r="L9" s="437"/>
      <c r="M9" s="438"/>
      <c r="N9" s="436" t="s">
        <v>661</v>
      </c>
      <c r="O9" s="437"/>
      <c r="P9" s="438"/>
      <c r="Q9" s="445"/>
      <c r="R9" s="432"/>
      <c r="S9" s="434"/>
      <c r="T9" s="192"/>
    </row>
    <row r="10" spans="1:25" s="193" customFormat="1" ht="62.25" customHeight="1" x14ac:dyDescent="0.25">
      <c r="A10" s="430"/>
      <c r="B10" s="421"/>
      <c r="C10" s="421"/>
      <c r="D10" s="430"/>
      <c r="E10" s="421"/>
      <c r="F10" s="421"/>
      <c r="G10" s="421"/>
      <c r="H10" s="421"/>
      <c r="I10" s="421"/>
      <c r="J10" s="421"/>
      <c r="K10" s="218" t="s">
        <v>412</v>
      </c>
      <c r="L10" s="219" t="s">
        <v>655</v>
      </c>
      <c r="M10" s="220" t="s">
        <v>220</v>
      </c>
      <c r="N10" s="218" t="s">
        <v>412</v>
      </c>
      <c r="O10" s="219" t="s">
        <v>655</v>
      </c>
      <c r="P10" s="220" t="s">
        <v>220</v>
      </c>
      <c r="Q10" s="446"/>
      <c r="R10" s="432"/>
      <c r="S10" s="435"/>
      <c r="T10" s="192"/>
    </row>
    <row r="11" spans="1:25" s="194" customFormat="1" ht="58.15" customHeight="1" x14ac:dyDescent="0.35">
      <c r="A11" s="221">
        <f t="shared" ref="A11:A16" si="0">RANK(R11,R$11:R$16,0)</f>
        <v>1</v>
      </c>
      <c r="B11" s="252" t="s">
        <v>682</v>
      </c>
      <c r="C11" s="253"/>
      <c r="D11" s="254"/>
      <c r="E11" s="255" t="s">
        <v>465</v>
      </c>
      <c r="F11" s="256"/>
      <c r="G11" s="254"/>
      <c r="H11" s="257" t="s">
        <v>439</v>
      </c>
      <c r="I11" s="254" t="s">
        <v>104</v>
      </c>
      <c r="J11" s="254" t="s">
        <v>8</v>
      </c>
      <c r="K11" s="264">
        <v>131</v>
      </c>
      <c r="L11" s="265">
        <f>K11/2</f>
        <v>65.5</v>
      </c>
      <c r="M11" s="266">
        <f t="shared" ref="M11:M16" si="1">RANK(L11,L$11:L$16,0)</f>
        <v>2</v>
      </c>
      <c r="N11" s="264">
        <v>27.3</v>
      </c>
      <c r="O11" s="265">
        <f t="shared" ref="O11:O16" si="2">N11/0.4</f>
        <v>68.25</v>
      </c>
      <c r="P11" s="266">
        <f t="shared" ref="P11:P16" si="3">RANK(O11,O$11:O$16,0)</f>
        <v>1</v>
      </c>
      <c r="Q11" s="266"/>
      <c r="R11" s="267">
        <f t="shared" ref="R11:R16" si="4">(L11+O11)/2</f>
        <v>66.875</v>
      </c>
      <c r="S11" s="268">
        <v>2</v>
      </c>
    </row>
    <row r="12" spans="1:25" s="194" customFormat="1" ht="58.15" customHeight="1" x14ac:dyDescent="0.35">
      <c r="A12" s="221">
        <f t="shared" si="0"/>
        <v>2</v>
      </c>
      <c r="B12" s="258" t="s">
        <v>683</v>
      </c>
      <c r="C12" s="253"/>
      <c r="D12" s="254"/>
      <c r="E12" s="255" t="s">
        <v>464</v>
      </c>
      <c r="F12" s="256"/>
      <c r="G12" s="254"/>
      <c r="H12" s="257" t="s">
        <v>439</v>
      </c>
      <c r="I12" s="254" t="s">
        <v>104</v>
      </c>
      <c r="J12" s="254" t="s">
        <v>8</v>
      </c>
      <c r="K12" s="264">
        <v>134</v>
      </c>
      <c r="L12" s="265">
        <f t="shared" ref="L12:L16" si="5">K12/2</f>
        <v>67</v>
      </c>
      <c r="M12" s="266">
        <f t="shared" si="1"/>
        <v>1</v>
      </c>
      <c r="N12" s="264">
        <v>25.7</v>
      </c>
      <c r="O12" s="265">
        <f t="shared" si="2"/>
        <v>64.25</v>
      </c>
      <c r="P12" s="266">
        <f t="shared" si="3"/>
        <v>3</v>
      </c>
      <c r="Q12" s="266"/>
      <c r="R12" s="267">
        <f t="shared" si="4"/>
        <v>65.625</v>
      </c>
      <c r="S12" s="268">
        <v>2</v>
      </c>
    </row>
    <row r="13" spans="1:25" s="194" customFormat="1" ht="58.15" customHeight="1" x14ac:dyDescent="0.35">
      <c r="A13" s="221">
        <f t="shared" si="0"/>
        <v>3</v>
      </c>
      <c r="B13" s="252" t="s">
        <v>681</v>
      </c>
      <c r="C13" s="253"/>
      <c r="D13" s="254"/>
      <c r="E13" s="255" t="s">
        <v>450</v>
      </c>
      <c r="F13" s="256"/>
      <c r="G13" s="254"/>
      <c r="H13" s="257" t="s">
        <v>439</v>
      </c>
      <c r="I13" s="254" t="s">
        <v>104</v>
      </c>
      <c r="J13" s="254" t="s">
        <v>8</v>
      </c>
      <c r="K13" s="264">
        <v>127</v>
      </c>
      <c r="L13" s="265">
        <f t="shared" si="5"/>
        <v>63.5</v>
      </c>
      <c r="M13" s="266">
        <f t="shared" si="1"/>
        <v>3</v>
      </c>
      <c r="N13" s="264">
        <v>26.9</v>
      </c>
      <c r="O13" s="265">
        <f t="shared" si="2"/>
        <v>67.249999999999986</v>
      </c>
      <c r="P13" s="266">
        <f t="shared" si="3"/>
        <v>2</v>
      </c>
      <c r="Q13" s="266"/>
      <c r="R13" s="267">
        <f t="shared" si="4"/>
        <v>65.375</v>
      </c>
      <c r="S13" s="268">
        <v>2</v>
      </c>
    </row>
    <row r="14" spans="1:25" s="194" customFormat="1" ht="58.15" customHeight="1" x14ac:dyDescent="0.35">
      <c r="A14" s="221">
        <f t="shared" si="0"/>
        <v>4</v>
      </c>
      <c r="B14" s="252" t="s">
        <v>680</v>
      </c>
      <c r="C14" s="253"/>
      <c r="D14" s="254"/>
      <c r="E14" s="255" t="s">
        <v>443</v>
      </c>
      <c r="F14" s="256"/>
      <c r="G14" s="254"/>
      <c r="H14" s="257" t="s">
        <v>439</v>
      </c>
      <c r="I14" s="254" t="s">
        <v>104</v>
      </c>
      <c r="J14" s="254" t="s">
        <v>8</v>
      </c>
      <c r="K14" s="264">
        <v>125.5</v>
      </c>
      <c r="L14" s="265">
        <f t="shared" si="5"/>
        <v>62.75</v>
      </c>
      <c r="M14" s="266">
        <f t="shared" si="1"/>
        <v>5</v>
      </c>
      <c r="N14" s="264">
        <v>25.6</v>
      </c>
      <c r="O14" s="265">
        <f t="shared" si="2"/>
        <v>64</v>
      </c>
      <c r="P14" s="266">
        <f t="shared" si="3"/>
        <v>4</v>
      </c>
      <c r="Q14" s="266"/>
      <c r="R14" s="267">
        <f t="shared" si="4"/>
        <v>63.375</v>
      </c>
      <c r="S14" s="268" t="s">
        <v>64</v>
      </c>
    </row>
    <row r="15" spans="1:25" s="194" customFormat="1" ht="58.15" customHeight="1" x14ac:dyDescent="0.35">
      <c r="A15" s="221">
        <f t="shared" si="0"/>
        <v>5</v>
      </c>
      <c r="B15" s="258" t="s">
        <v>684</v>
      </c>
      <c r="C15" s="253"/>
      <c r="D15" s="254"/>
      <c r="E15" s="255" t="s">
        <v>464</v>
      </c>
      <c r="F15" s="256"/>
      <c r="G15" s="254"/>
      <c r="H15" s="257" t="s">
        <v>439</v>
      </c>
      <c r="I15" s="254" t="s">
        <v>104</v>
      </c>
      <c r="J15" s="254" t="s">
        <v>8</v>
      </c>
      <c r="K15" s="264">
        <v>126</v>
      </c>
      <c r="L15" s="265">
        <f t="shared" si="5"/>
        <v>63</v>
      </c>
      <c r="M15" s="266">
        <f t="shared" si="1"/>
        <v>4</v>
      </c>
      <c r="N15" s="264">
        <v>25.4</v>
      </c>
      <c r="O15" s="265">
        <f t="shared" si="2"/>
        <v>63.499999999999993</v>
      </c>
      <c r="P15" s="266">
        <f t="shared" si="3"/>
        <v>5</v>
      </c>
      <c r="Q15" s="266"/>
      <c r="R15" s="267">
        <f t="shared" si="4"/>
        <v>63.25</v>
      </c>
      <c r="S15" s="268" t="s">
        <v>64</v>
      </c>
    </row>
    <row r="16" spans="1:25" s="194" customFormat="1" ht="58.15" customHeight="1" x14ac:dyDescent="0.35">
      <c r="A16" s="221">
        <f t="shared" si="0"/>
        <v>6</v>
      </c>
      <c r="B16" s="252" t="s">
        <v>680</v>
      </c>
      <c r="C16" s="253"/>
      <c r="D16" s="254"/>
      <c r="E16" s="255" t="s">
        <v>464</v>
      </c>
      <c r="F16" s="256"/>
      <c r="G16" s="254"/>
      <c r="H16" s="257" t="s">
        <v>439</v>
      </c>
      <c r="I16" s="254" t="s">
        <v>104</v>
      </c>
      <c r="J16" s="254" t="s">
        <v>8</v>
      </c>
      <c r="K16" s="264">
        <v>106.5</v>
      </c>
      <c r="L16" s="265">
        <f t="shared" si="5"/>
        <v>53.25</v>
      </c>
      <c r="M16" s="266">
        <f t="shared" si="1"/>
        <v>6</v>
      </c>
      <c r="N16" s="264">
        <v>22.3</v>
      </c>
      <c r="O16" s="265">
        <f t="shared" si="2"/>
        <v>55.75</v>
      </c>
      <c r="P16" s="266">
        <f t="shared" si="3"/>
        <v>6</v>
      </c>
      <c r="Q16" s="266"/>
      <c r="R16" s="267">
        <f t="shared" si="4"/>
        <v>54.5</v>
      </c>
      <c r="S16" s="268"/>
    </row>
    <row r="17" spans="1:23" s="191" customFormat="1" ht="29.25" customHeight="1" x14ac:dyDescent="0.25">
      <c r="A17" s="225"/>
      <c r="B17" s="226"/>
      <c r="C17" s="121"/>
      <c r="D17" s="125"/>
      <c r="E17" s="226"/>
      <c r="F17" s="227"/>
      <c r="G17" s="228"/>
      <c r="H17" s="228"/>
      <c r="I17" s="125"/>
      <c r="J17" s="125"/>
      <c r="K17" s="229"/>
      <c r="L17" s="230"/>
      <c r="M17" s="231"/>
      <c r="N17" s="229"/>
      <c r="O17" s="230"/>
      <c r="P17" s="231"/>
      <c r="Q17" s="231"/>
      <c r="R17" s="232"/>
      <c r="S17" s="233"/>
    </row>
    <row r="18" spans="1:23" s="198" customFormat="1" ht="39.6" customHeight="1" x14ac:dyDescent="0.35">
      <c r="A18" s="234"/>
      <c r="B18" s="234" t="s">
        <v>10</v>
      </c>
      <c r="C18" s="234" t="s">
        <v>10</v>
      </c>
      <c r="D18" s="234"/>
      <c r="E18" s="235"/>
      <c r="F18" s="234"/>
      <c r="G18" s="234"/>
      <c r="H18" s="234"/>
      <c r="I18" s="234"/>
      <c r="J18" s="440" t="s">
        <v>380</v>
      </c>
      <c r="K18" s="440"/>
      <c r="L18" s="440"/>
      <c r="M18" s="440"/>
      <c r="N18" s="440"/>
      <c r="O18" s="440"/>
      <c r="P18" s="440"/>
      <c r="Q18" s="440"/>
      <c r="R18" s="236"/>
      <c r="S18" s="234"/>
      <c r="T18" s="195"/>
      <c r="U18" s="196"/>
      <c r="V18" s="195"/>
      <c r="W18" s="197"/>
    </row>
    <row r="19" spans="1:23" s="169" customFormat="1" ht="39.6" customHeight="1" x14ac:dyDescent="0.4">
      <c r="A19" s="234"/>
      <c r="B19" s="234" t="s">
        <v>11</v>
      </c>
      <c r="C19" s="234" t="s">
        <v>11</v>
      </c>
      <c r="D19" s="234"/>
      <c r="E19" s="235"/>
      <c r="F19" s="234"/>
      <c r="G19" s="234"/>
      <c r="H19" s="234"/>
      <c r="I19" s="234"/>
      <c r="J19" s="236" t="s">
        <v>224</v>
      </c>
      <c r="K19" s="234"/>
      <c r="L19" s="236"/>
      <c r="M19" s="236"/>
      <c r="N19" s="234"/>
      <c r="O19" s="236"/>
      <c r="P19" s="236"/>
      <c r="Q19" s="234"/>
      <c r="R19" s="236"/>
      <c r="S19" s="234"/>
      <c r="T19" s="195"/>
      <c r="U19" s="196"/>
      <c r="V19" s="195"/>
      <c r="W19" s="197"/>
    </row>
  </sheetData>
  <sortState ref="A11:Y16">
    <sortCondition ref="A11:A16"/>
  </sortState>
  <mergeCells count="26">
    <mergeCell ref="J18:Q18"/>
    <mergeCell ref="J8:J10"/>
    <mergeCell ref="K8:M8"/>
    <mergeCell ref="N8:P8"/>
    <mergeCell ref="Q8:Q10"/>
    <mergeCell ref="R8:R10"/>
    <mergeCell ref="S8:S10"/>
    <mergeCell ref="K9:M9"/>
    <mergeCell ref="N9:P9"/>
    <mergeCell ref="O7:S7"/>
    <mergeCell ref="F8:F10"/>
    <mergeCell ref="G8:G10"/>
    <mergeCell ref="H8:H10"/>
    <mergeCell ref="I8:I10"/>
    <mergeCell ref="A1:S1"/>
    <mergeCell ref="A2:S2"/>
    <mergeCell ref="A3:S3"/>
    <mergeCell ref="A4:S4"/>
    <mergeCell ref="A5:S5"/>
    <mergeCell ref="A6:B6"/>
    <mergeCell ref="E6:L6"/>
    <mergeCell ref="A8:A10"/>
    <mergeCell ref="B8:B10"/>
    <mergeCell ref="C8:C10"/>
    <mergeCell ref="D8:D10"/>
    <mergeCell ref="E8:E10"/>
  </mergeCells>
  <printOptions horizontalCentered="1"/>
  <pageMargins left="0" right="0" top="0" bottom="0" header="0.31496062992125984" footer="0.19685039370078741"/>
  <pageSetup paperSize="9" scale="5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2"/>
  <sheetViews>
    <sheetView view="pageBreakPreview" topLeftCell="A5" zoomScale="60" zoomScaleNormal="70" workbookViewId="0">
      <selection activeCell="E16" sqref="E16"/>
    </sheetView>
  </sheetViews>
  <sheetFormatPr defaultColWidth="10.28515625" defaultRowHeight="15" x14ac:dyDescent="0.25"/>
  <cols>
    <col min="1" max="1" width="8.28515625" customWidth="1"/>
    <col min="2" max="2" width="43.140625" customWidth="1"/>
    <col min="3" max="3" width="12.42578125" hidden="1" customWidth="1"/>
    <col min="4" max="4" width="10" customWidth="1"/>
    <col min="5" max="5" width="66.140625" customWidth="1"/>
    <col min="6" max="6" width="14.5703125" hidden="1" customWidth="1"/>
    <col min="7" max="7" width="20.140625" hidden="1" customWidth="1"/>
    <col min="8" max="8" width="24.7109375" hidden="1" customWidth="1"/>
    <col min="9" max="9" width="26.140625" customWidth="1"/>
    <col min="10" max="10" width="26.85546875" customWidth="1"/>
    <col min="11" max="11" width="10.28515625" customWidth="1"/>
    <col min="12" max="12" width="15.85546875" customWidth="1"/>
    <col min="13" max="13" width="7" customWidth="1"/>
    <col min="14" max="14" width="10.42578125" customWidth="1"/>
    <col min="15" max="15" width="15" customWidth="1"/>
    <col min="16" max="16" width="5.42578125" customWidth="1"/>
    <col min="17" max="17" width="4" customWidth="1"/>
    <col min="18" max="18" width="14.5703125" customWidth="1"/>
    <col min="19" max="19" width="8.28515625" customWidth="1"/>
  </cols>
  <sheetData>
    <row r="1" spans="1:25" ht="63" customHeight="1" x14ac:dyDescent="0.8">
      <c r="A1" s="423" t="s">
        <v>383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</row>
    <row r="2" spans="1:25" s="183" customFormat="1" ht="36" customHeight="1" x14ac:dyDescent="0.25">
      <c r="A2" s="424" t="s">
        <v>656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182"/>
      <c r="U2" s="182"/>
      <c r="V2" s="182"/>
      <c r="W2" s="182"/>
      <c r="X2" s="182"/>
      <c r="Y2" s="182"/>
    </row>
    <row r="3" spans="1:25" s="184" customFormat="1" ht="36" customHeight="1" x14ac:dyDescent="0.25">
      <c r="A3" s="376" t="s">
        <v>626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</row>
    <row r="4" spans="1:25" s="183" customFormat="1" ht="36" customHeight="1" x14ac:dyDescent="0.25">
      <c r="A4" s="425" t="s">
        <v>225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</row>
    <row r="5" spans="1:25" s="185" customFormat="1" ht="36" customHeight="1" x14ac:dyDescent="0.25">
      <c r="A5" s="426" t="s">
        <v>627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</row>
    <row r="6" spans="1:25" s="186" customFormat="1" ht="48" customHeight="1" x14ac:dyDescent="0.25">
      <c r="A6" s="427" t="s">
        <v>657</v>
      </c>
      <c r="B6" s="427"/>
      <c r="C6" s="269"/>
      <c r="D6" s="269"/>
      <c r="E6" s="428" t="s">
        <v>688</v>
      </c>
      <c r="F6" s="428"/>
      <c r="G6" s="428"/>
      <c r="H6" s="428"/>
      <c r="I6" s="428"/>
      <c r="J6" s="428"/>
      <c r="K6" s="428"/>
      <c r="L6" s="428"/>
      <c r="M6" s="269"/>
      <c r="N6" s="269"/>
      <c r="O6" s="269"/>
      <c r="P6" s="269"/>
      <c r="Q6" s="269"/>
      <c r="R6" s="269"/>
      <c r="S6" s="269"/>
    </row>
    <row r="7" spans="1:25" s="97" customFormat="1" ht="27.75" customHeight="1" x14ac:dyDescent="0.4">
      <c r="A7" s="270" t="s">
        <v>104</v>
      </c>
      <c r="B7" s="270"/>
      <c r="C7" s="271"/>
      <c r="D7" s="272"/>
      <c r="E7" s="272"/>
      <c r="F7" s="272"/>
      <c r="G7" s="273"/>
      <c r="H7" s="273"/>
      <c r="I7" s="272"/>
      <c r="J7" s="272"/>
      <c r="K7" s="272"/>
      <c r="L7" s="272"/>
      <c r="M7" s="272"/>
      <c r="N7" s="272"/>
      <c r="O7" s="439" t="s">
        <v>624</v>
      </c>
      <c r="P7" s="439"/>
      <c r="Q7" s="439"/>
      <c r="R7" s="439"/>
      <c r="S7" s="439"/>
    </row>
    <row r="8" spans="1:25" s="193" customFormat="1" ht="24" customHeight="1" x14ac:dyDescent="0.25">
      <c r="A8" s="429" t="s">
        <v>220</v>
      </c>
      <c r="B8" s="420" t="s">
        <v>664</v>
      </c>
      <c r="C8" s="420" t="s">
        <v>648</v>
      </c>
      <c r="D8" s="429" t="s">
        <v>3</v>
      </c>
      <c r="E8" s="420" t="s">
        <v>665</v>
      </c>
      <c r="F8" s="420" t="s">
        <v>648</v>
      </c>
      <c r="G8" s="420" t="s">
        <v>4</v>
      </c>
      <c r="H8" s="420" t="s">
        <v>5</v>
      </c>
      <c r="I8" s="420" t="s">
        <v>6</v>
      </c>
      <c r="J8" s="420" t="s">
        <v>7</v>
      </c>
      <c r="K8" s="441" t="s">
        <v>650</v>
      </c>
      <c r="L8" s="442"/>
      <c r="M8" s="443"/>
      <c r="N8" s="442" t="s">
        <v>658</v>
      </c>
      <c r="O8" s="442"/>
      <c r="P8" s="443"/>
      <c r="Q8" s="444" t="s">
        <v>659</v>
      </c>
      <c r="R8" s="431" t="s">
        <v>653</v>
      </c>
      <c r="S8" s="433" t="s">
        <v>654</v>
      </c>
      <c r="T8" s="192"/>
    </row>
    <row r="9" spans="1:25" s="193" customFormat="1" ht="24" customHeight="1" x14ac:dyDescent="0.25">
      <c r="A9" s="430"/>
      <c r="B9" s="421"/>
      <c r="C9" s="421"/>
      <c r="D9" s="430"/>
      <c r="E9" s="421"/>
      <c r="F9" s="421"/>
      <c r="G9" s="421"/>
      <c r="H9" s="421"/>
      <c r="I9" s="422"/>
      <c r="J9" s="422"/>
      <c r="K9" s="436" t="s">
        <v>660</v>
      </c>
      <c r="L9" s="437"/>
      <c r="M9" s="438"/>
      <c r="N9" s="436" t="s">
        <v>661</v>
      </c>
      <c r="O9" s="437"/>
      <c r="P9" s="438"/>
      <c r="Q9" s="445"/>
      <c r="R9" s="432"/>
      <c r="S9" s="434"/>
      <c r="T9" s="192"/>
    </row>
    <row r="10" spans="1:25" s="193" customFormat="1" ht="62.25" customHeight="1" x14ac:dyDescent="0.25">
      <c r="A10" s="430"/>
      <c r="B10" s="421"/>
      <c r="C10" s="421"/>
      <c r="D10" s="430"/>
      <c r="E10" s="421"/>
      <c r="F10" s="421"/>
      <c r="G10" s="421"/>
      <c r="H10" s="421"/>
      <c r="I10" s="421"/>
      <c r="J10" s="421"/>
      <c r="K10" s="218" t="s">
        <v>412</v>
      </c>
      <c r="L10" s="219" t="s">
        <v>655</v>
      </c>
      <c r="M10" s="220" t="s">
        <v>220</v>
      </c>
      <c r="N10" s="218" t="s">
        <v>412</v>
      </c>
      <c r="O10" s="219" t="s">
        <v>655</v>
      </c>
      <c r="P10" s="220" t="s">
        <v>220</v>
      </c>
      <c r="Q10" s="446"/>
      <c r="R10" s="432"/>
      <c r="S10" s="435"/>
      <c r="T10" s="192"/>
    </row>
    <row r="11" spans="1:25" s="194" customFormat="1" ht="58.15" customHeight="1" x14ac:dyDescent="0.35">
      <c r="A11" s="221">
        <f>RANK(R11,R$11:R$13,0)</f>
        <v>1</v>
      </c>
      <c r="B11" s="241" t="s">
        <v>677</v>
      </c>
      <c r="C11" s="223"/>
      <c r="D11" s="242"/>
      <c r="E11" s="222" t="s">
        <v>678</v>
      </c>
      <c r="F11" s="223" t="s">
        <v>488</v>
      </c>
      <c r="G11" s="224" t="s">
        <v>100</v>
      </c>
      <c r="H11" s="224" t="s">
        <v>483</v>
      </c>
      <c r="I11" s="224" t="s">
        <v>104</v>
      </c>
      <c r="J11" s="224" t="s">
        <v>8</v>
      </c>
      <c r="K11" s="259">
        <v>138.5</v>
      </c>
      <c r="L11" s="260">
        <f>K11/2</f>
        <v>69.25</v>
      </c>
      <c r="M11" s="261">
        <f>RANK(L11,L$11:L$13,0)</f>
        <v>1</v>
      </c>
      <c r="N11" s="259">
        <v>27.5</v>
      </c>
      <c r="O11" s="260">
        <f>N11/0.4</f>
        <v>68.75</v>
      </c>
      <c r="P11" s="261">
        <f>RANK(O11,O$11:O$13,0)</f>
        <v>1</v>
      </c>
      <c r="Q11" s="261"/>
      <c r="R11" s="262">
        <f>(L11+O11)/2</f>
        <v>69</v>
      </c>
      <c r="S11" s="263">
        <v>3</v>
      </c>
    </row>
    <row r="12" spans="1:25" s="194" customFormat="1" ht="58.15" customHeight="1" x14ac:dyDescent="0.35">
      <c r="A12" s="221">
        <f>RANK(R12,R$11:R$13,0)</f>
        <v>2</v>
      </c>
      <c r="B12" s="245" t="s">
        <v>679</v>
      </c>
      <c r="C12" s="223"/>
      <c r="D12" s="242"/>
      <c r="E12" s="243" t="s">
        <v>465</v>
      </c>
      <c r="F12" s="244"/>
      <c r="G12" s="242"/>
      <c r="H12" s="224" t="s">
        <v>439</v>
      </c>
      <c r="I12" s="242" t="s">
        <v>104</v>
      </c>
      <c r="J12" s="242" t="s">
        <v>8</v>
      </c>
      <c r="K12" s="259">
        <v>131</v>
      </c>
      <c r="L12" s="260">
        <f t="shared" ref="L12:L13" si="0">K12/2</f>
        <v>65.5</v>
      </c>
      <c r="M12" s="261">
        <f>RANK(L12,L$11:L$13,0)</f>
        <v>2</v>
      </c>
      <c r="N12" s="259">
        <v>27.3</v>
      </c>
      <c r="O12" s="260">
        <f>N12/0.4</f>
        <v>68.25</v>
      </c>
      <c r="P12" s="261">
        <f>RANK(O12,O$11:O$13,0)</f>
        <v>2</v>
      </c>
      <c r="Q12" s="261"/>
      <c r="R12" s="262">
        <f>(L12+O12)/2</f>
        <v>66.875</v>
      </c>
      <c r="S12" s="263">
        <v>3</v>
      </c>
    </row>
    <row r="13" spans="1:25" s="194" customFormat="1" ht="58.15" customHeight="1" x14ac:dyDescent="0.35">
      <c r="A13" s="221">
        <f>RANK(R13,R$11:R$13,0)</f>
        <v>3</v>
      </c>
      <c r="B13" s="241" t="s">
        <v>675</v>
      </c>
      <c r="C13" s="223"/>
      <c r="D13" s="242" t="s">
        <v>17</v>
      </c>
      <c r="E13" s="243" t="s">
        <v>676</v>
      </c>
      <c r="F13" s="244"/>
      <c r="G13" s="242"/>
      <c r="H13" s="224"/>
      <c r="I13" s="224" t="s">
        <v>104</v>
      </c>
      <c r="J13" s="224" t="s">
        <v>8</v>
      </c>
      <c r="K13" s="259">
        <v>121</v>
      </c>
      <c r="L13" s="260">
        <f t="shared" si="0"/>
        <v>60.5</v>
      </c>
      <c r="M13" s="261">
        <f>RANK(L13,L$11:L$13,0)</f>
        <v>3</v>
      </c>
      <c r="N13" s="259">
        <v>25</v>
      </c>
      <c r="O13" s="260">
        <f>N13/0.4</f>
        <v>62.5</v>
      </c>
      <c r="P13" s="261">
        <f>RANK(O13,O$11:O$13,0)</f>
        <v>3</v>
      </c>
      <c r="Q13" s="261"/>
      <c r="R13" s="262">
        <f>(L13+O13)/2</f>
        <v>61.5</v>
      </c>
      <c r="S13" s="263"/>
    </row>
    <row r="14" spans="1:25" s="194" customFormat="1" ht="58.15" customHeight="1" x14ac:dyDescent="0.35">
      <c r="A14" s="447" t="s">
        <v>389</v>
      </c>
      <c r="B14" s="448"/>
      <c r="C14" s="448"/>
      <c r="D14" s="448"/>
      <c r="E14" s="448"/>
      <c r="F14" s="448"/>
      <c r="G14" s="448"/>
      <c r="H14" s="448"/>
      <c r="I14" s="448"/>
      <c r="J14" s="448"/>
      <c r="K14" s="448"/>
      <c r="L14" s="448"/>
      <c r="M14" s="448"/>
      <c r="N14" s="448"/>
      <c r="O14" s="448"/>
      <c r="P14" s="448"/>
      <c r="Q14" s="448"/>
      <c r="R14" s="448"/>
      <c r="S14" s="449"/>
    </row>
    <row r="15" spans="1:25" s="194" customFormat="1" ht="58.15" customHeight="1" x14ac:dyDescent="0.35">
      <c r="A15" s="427" t="s">
        <v>657</v>
      </c>
      <c r="B15" s="427"/>
      <c r="C15" s="269"/>
      <c r="D15" s="269"/>
      <c r="E15" s="428" t="s">
        <v>722</v>
      </c>
      <c r="F15" s="428"/>
      <c r="G15" s="428"/>
      <c r="H15" s="428"/>
      <c r="I15" s="428"/>
      <c r="J15" s="428"/>
      <c r="K15" s="428"/>
      <c r="L15" s="428"/>
      <c r="M15" s="299"/>
      <c r="N15" s="299"/>
      <c r="O15" s="299"/>
      <c r="P15" s="299"/>
      <c r="Q15" s="299"/>
      <c r="R15" s="299"/>
      <c r="S15" s="251"/>
    </row>
    <row r="16" spans="1:25" s="194" customFormat="1" ht="58.15" customHeight="1" x14ac:dyDescent="0.35">
      <c r="A16" s="221">
        <f>RANK(R16,R$16:R$19,0)</f>
        <v>1</v>
      </c>
      <c r="B16" s="240" t="s">
        <v>670</v>
      </c>
      <c r="C16" s="237" t="s">
        <v>516</v>
      </c>
      <c r="D16" s="239" t="s">
        <v>467</v>
      </c>
      <c r="E16" s="240" t="s">
        <v>671</v>
      </c>
      <c r="F16" s="237" t="s">
        <v>517</v>
      </c>
      <c r="G16" s="239" t="s">
        <v>518</v>
      </c>
      <c r="H16" s="239" t="s">
        <v>495</v>
      </c>
      <c r="I16" s="239" t="s">
        <v>23</v>
      </c>
      <c r="J16" s="239" t="s">
        <v>8</v>
      </c>
      <c r="K16" s="259">
        <v>139.5</v>
      </c>
      <c r="L16" s="260">
        <f>K16/2</f>
        <v>69.75</v>
      </c>
      <c r="M16" s="261">
        <f>RANK(L16,L$16:L$19,0)</f>
        <v>1</v>
      </c>
      <c r="N16" s="259">
        <v>26</v>
      </c>
      <c r="O16" s="260">
        <f>N16/0.4</f>
        <v>65</v>
      </c>
      <c r="P16" s="261">
        <f>RANK(O16,O$16:O$19,0)</f>
        <v>2</v>
      </c>
      <c r="Q16" s="261"/>
      <c r="R16" s="262">
        <f>(L16+O16)/2</f>
        <v>67.375</v>
      </c>
      <c r="S16" s="263"/>
    </row>
    <row r="17" spans="1:23" s="194" customFormat="1" ht="58.15" customHeight="1" x14ac:dyDescent="0.35">
      <c r="A17" s="221">
        <f>RANK(R17,R$16:R$19,0)</f>
        <v>2</v>
      </c>
      <c r="B17" s="240" t="s">
        <v>673</v>
      </c>
      <c r="C17" s="237" t="s">
        <v>639</v>
      </c>
      <c r="D17" s="239" t="s">
        <v>17</v>
      </c>
      <c r="E17" s="240" t="s">
        <v>674</v>
      </c>
      <c r="F17" s="237" t="s">
        <v>640</v>
      </c>
      <c r="G17" s="239" t="s">
        <v>641</v>
      </c>
      <c r="H17" s="239" t="s">
        <v>642</v>
      </c>
      <c r="I17" s="239" t="s">
        <v>8</v>
      </c>
      <c r="J17" s="239" t="s">
        <v>8</v>
      </c>
      <c r="K17" s="259">
        <v>131.5</v>
      </c>
      <c r="L17" s="260">
        <f>K17/2</f>
        <v>65.75</v>
      </c>
      <c r="M17" s="261">
        <f>RANK(L17,L$16:L$19,0)</f>
        <v>2</v>
      </c>
      <c r="N17" s="259">
        <v>27</v>
      </c>
      <c r="O17" s="260">
        <f>N17/0.4</f>
        <v>67.5</v>
      </c>
      <c r="P17" s="261">
        <f>RANK(O17,O$16:O$19,0)</f>
        <v>1</v>
      </c>
      <c r="Q17" s="261"/>
      <c r="R17" s="262">
        <f>(L17+O17)/2</f>
        <v>66.625</v>
      </c>
      <c r="S17" s="263"/>
    </row>
    <row r="18" spans="1:23" s="194" customFormat="1" ht="58.15" customHeight="1" x14ac:dyDescent="0.35">
      <c r="A18" s="221">
        <f>RANK(R18,R$16:R$19,0)</f>
        <v>3</v>
      </c>
      <c r="B18" s="240" t="s">
        <v>668</v>
      </c>
      <c r="C18" s="237" t="s">
        <v>603</v>
      </c>
      <c r="D18" s="239"/>
      <c r="E18" s="240" t="s">
        <v>669</v>
      </c>
      <c r="F18" s="237" t="s">
        <v>549</v>
      </c>
      <c r="G18" s="239" t="s">
        <v>100</v>
      </c>
      <c r="H18" s="239" t="s">
        <v>483</v>
      </c>
      <c r="I18" s="239" t="s">
        <v>104</v>
      </c>
      <c r="J18" s="239" t="s">
        <v>8</v>
      </c>
      <c r="K18" s="259">
        <v>128</v>
      </c>
      <c r="L18" s="260">
        <f>K18/2</f>
        <v>64</v>
      </c>
      <c r="M18" s="261">
        <f>RANK(L18,L$16:L$19,0)</f>
        <v>3</v>
      </c>
      <c r="N18" s="259">
        <v>25</v>
      </c>
      <c r="O18" s="260">
        <f>N18/0.4</f>
        <v>62.5</v>
      </c>
      <c r="P18" s="261">
        <f>RANK(O18,O$16:O$19,0)</f>
        <v>3</v>
      </c>
      <c r="Q18" s="261"/>
      <c r="R18" s="262">
        <f>(L18+O18)/2</f>
        <v>63.25</v>
      </c>
      <c r="S18" s="263"/>
    </row>
    <row r="19" spans="1:23" s="194" customFormat="1" ht="58.15" customHeight="1" x14ac:dyDescent="0.35">
      <c r="A19" s="221">
        <f>RANK(R19,R$16:R$19,0)</f>
        <v>4</v>
      </c>
      <c r="B19" s="240" t="s">
        <v>672</v>
      </c>
      <c r="C19" s="237"/>
      <c r="D19" s="239"/>
      <c r="E19" s="238" t="s">
        <v>667</v>
      </c>
      <c r="F19" s="237"/>
      <c r="G19" s="239"/>
      <c r="H19" s="239"/>
      <c r="I19" s="239" t="s">
        <v>104</v>
      </c>
      <c r="J19" s="239" t="s">
        <v>8</v>
      </c>
      <c r="K19" s="259">
        <v>116.5</v>
      </c>
      <c r="L19" s="260">
        <f>K19/2</f>
        <v>58.25</v>
      </c>
      <c r="M19" s="261">
        <f>RANK(L19,L$16:L$19,0)</f>
        <v>4</v>
      </c>
      <c r="N19" s="259">
        <v>24</v>
      </c>
      <c r="O19" s="260">
        <f>N19/0.4</f>
        <v>60</v>
      </c>
      <c r="P19" s="261">
        <f>RANK(O19,O$16:O$19,0)</f>
        <v>4</v>
      </c>
      <c r="Q19" s="261"/>
      <c r="R19" s="262">
        <f>(L19+O19)/2</f>
        <v>59.125</v>
      </c>
      <c r="S19" s="263"/>
    </row>
    <row r="20" spans="1:23" s="191" customFormat="1" ht="29.25" customHeight="1" x14ac:dyDescent="0.25">
      <c r="A20" s="225"/>
      <c r="B20" s="226"/>
      <c r="C20" s="121"/>
      <c r="D20" s="125"/>
      <c r="E20" s="226"/>
      <c r="F20" s="227"/>
      <c r="G20" s="228"/>
      <c r="H20" s="228"/>
      <c r="I20" s="125"/>
      <c r="J20" s="125"/>
      <c r="K20" s="229"/>
      <c r="L20" s="230"/>
      <c r="M20" s="231"/>
      <c r="N20" s="229"/>
      <c r="O20" s="230"/>
      <c r="P20" s="231"/>
      <c r="Q20" s="231"/>
      <c r="R20" s="232"/>
      <c r="S20" s="233"/>
    </row>
    <row r="21" spans="1:23" s="198" customFormat="1" ht="39.6" customHeight="1" x14ac:dyDescent="0.35">
      <c r="A21" s="234"/>
      <c r="B21" s="234" t="s">
        <v>10</v>
      </c>
      <c r="C21" s="234" t="s">
        <v>10</v>
      </c>
      <c r="D21" s="234"/>
      <c r="E21" s="235"/>
      <c r="F21" s="234"/>
      <c r="G21" s="234"/>
      <c r="H21" s="234"/>
      <c r="I21" s="234"/>
      <c r="J21" s="440" t="s">
        <v>380</v>
      </c>
      <c r="K21" s="440"/>
      <c r="L21" s="440"/>
      <c r="M21" s="440"/>
      <c r="N21" s="440"/>
      <c r="O21" s="440"/>
      <c r="P21" s="440"/>
      <c r="Q21" s="440"/>
      <c r="R21" s="236"/>
      <c r="S21" s="234"/>
      <c r="T21" s="195"/>
      <c r="U21" s="196"/>
      <c r="V21" s="195"/>
      <c r="W21" s="197"/>
    </row>
    <row r="22" spans="1:23" s="169" customFormat="1" ht="39.6" customHeight="1" x14ac:dyDescent="0.4">
      <c r="A22" s="234"/>
      <c r="B22" s="234" t="s">
        <v>11</v>
      </c>
      <c r="C22" s="234" t="s">
        <v>11</v>
      </c>
      <c r="D22" s="234"/>
      <c r="E22" s="235"/>
      <c r="F22" s="234"/>
      <c r="G22" s="234"/>
      <c r="H22" s="234"/>
      <c r="I22" s="234"/>
      <c r="J22" s="236" t="s">
        <v>224</v>
      </c>
      <c r="K22" s="234"/>
      <c r="L22" s="236"/>
      <c r="M22" s="236"/>
      <c r="N22" s="234"/>
      <c r="O22" s="236"/>
      <c r="P22" s="236"/>
      <c r="Q22" s="234"/>
      <c r="R22" s="236"/>
      <c r="S22" s="234"/>
      <c r="T22" s="195"/>
      <c r="U22" s="196"/>
      <c r="V22" s="195"/>
      <c r="W22" s="197"/>
    </row>
  </sheetData>
  <sortState ref="A15:Y18">
    <sortCondition ref="A15:A18"/>
  </sortState>
  <mergeCells count="29">
    <mergeCell ref="A14:S14"/>
    <mergeCell ref="J21:Q21"/>
    <mergeCell ref="A15:B15"/>
    <mergeCell ref="E15:L15"/>
    <mergeCell ref="J8:J10"/>
    <mergeCell ref="K8:M8"/>
    <mergeCell ref="N8:P8"/>
    <mergeCell ref="Q8:Q10"/>
    <mergeCell ref="R8:R10"/>
    <mergeCell ref="S8:S10"/>
    <mergeCell ref="K9:M9"/>
    <mergeCell ref="N9:P9"/>
    <mergeCell ref="O7:S7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A6:B6"/>
    <mergeCell ref="E6:L6"/>
    <mergeCell ref="A1:S1"/>
    <mergeCell ref="A2:S2"/>
    <mergeCell ref="A3:S3"/>
    <mergeCell ref="A4:S4"/>
    <mergeCell ref="A5:S5"/>
  </mergeCells>
  <printOptions horizontalCentered="1"/>
  <pageMargins left="0" right="0" top="0" bottom="0" header="0.31496062992125984" footer="0.19685039370078741"/>
  <pageSetup paperSize="9" scale="5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4"/>
  <sheetViews>
    <sheetView view="pageBreakPreview" topLeftCell="D1" zoomScale="80" zoomScaleNormal="90" zoomScaleSheetLayoutView="80" workbookViewId="0">
      <selection activeCell="X16" sqref="X16"/>
    </sheetView>
  </sheetViews>
  <sheetFormatPr defaultRowHeight="15" x14ac:dyDescent="0.25"/>
  <cols>
    <col min="1" max="1" width="5.7109375" customWidth="1"/>
    <col min="2" max="2" width="27.7109375" customWidth="1"/>
    <col min="3" max="3" width="17.28515625" hidden="1" customWidth="1"/>
    <col min="4" max="4" width="7.7109375" customWidth="1"/>
    <col min="5" max="5" width="55.7109375" customWidth="1"/>
    <col min="6" max="6" width="11.5703125" hidden="1" customWidth="1"/>
    <col min="7" max="7" width="19.140625" hidden="1" customWidth="1"/>
    <col min="8" max="8" width="25.42578125" hidden="1" customWidth="1"/>
    <col min="9" max="9" width="23.28515625" customWidth="1"/>
    <col min="10" max="10" width="21.85546875" customWidth="1"/>
    <col min="11" max="11" width="9.7109375" customWidth="1"/>
    <col min="12" max="12" width="10.28515625" customWidth="1"/>
    <col min="13" max="13" width="5" customWidth="1"/>
    <col min="14" max="14" width="9.5703125" customWidth="1"/>
    <col min="15" max="15" width="11" customWidth="1"/>
    <col min="16" max="16" width="4.7109375" customWidth="1"/>
    <col min="17" max="17" width="9" customWidth="1"/>
    <col min="18" max="18" width="11.28515625" customWidth="1"/>
    <col min="19" max="19" width="4.7109375" customWidth="1"/>
    <col min="20" max="20" width="3.7109375" customWidth="1"/>
    <col min="21" max="21" width="4.140625" customWidth="1"/>
    <col min="22" max="22" width="9.7109375" customWidth="1"/>
    <col min="23" max="23" width="10.7109375" customWidth="1"/>
    <col min="24" max="24" width="5.7109375" customWidth="1"/>
  </cols>
  <sheetData>
    <row r="1" spans="1:25" s="277" customFormat="1" ht="57.6" customHeight="1" x14ac:dyDescent="0.9">
      <c r="B1" s="423" t="s">
        <v>383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</row>
    <row r="2" spans="1:25" s="293" customFormat="1" ht="29.45" customHeight="1" x14ac:dyDescent="0.45">
      <c r="B2" s="454" t="s">
        <v>646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</row>
    <row r="3" spans="1:25" s="293" customFormat="1" ht="29.45" customHeight="1" x14ac:dyDescent="0.45">
      <c r="B3" s="455" t="s">
        <v>626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</row>
    <row r="4" spans="1:25" s="293" customFormat="1" ht="29.45" customHeight="1" x14ac:dyDescent="0.45">
      <c r="B4" s="456" t="s">
        <v>225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</row>
    <row r="5" spans="1:25" s="293" customFormat="1" ht="29.45" customHeight="1" x14ac:dyDescent="0.45">
      <c r="B5" s="457" t="s">
        <v>628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</row>
    <row r="6" spans="1:25" ht="71.45" customHeight="1" x14ac:dyDescent="0.25">
      <c r="A6" s="450" t="s">
        <v>647</v>
      </c>
      <c r="B6" s="450"/>
      <c r="C6" s="462" t="s">
        <v>713</v>
      </c>
      <c r="D6" s="462"/>
      <c r="E6" s="462"/>
      <c r="F6" s="462"/>
      <c r="G6" s="462"/>
      <c r="H6" s="462"/>
      <c r="I6" s="462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</row>
    <row r="7" spans="1:25" s="42" customFormat="1" ht="18.75" x14ac:dyDescent="0.3">
      <c r="A7" s="278" t="s">
        <v>104</v>
      </c>
      <c r="B7" s="278"/>
      <c r="C7" s="279"/>
      <c r="D7" s="92"/>
      <c r="E7" s="92"/>
      <c r="F7" s="92"/>
      <c r="G7" s="280"/>
      <c r="H7" s="280"/>
      <c r="I7" s="92"/>
      <c r="J7" s="92"/>
      <c r="K7" s="92"/>
      <c r="L7" s="92"/>
      <c r="M7" s="92"/>
      <c r="N7" s="92"/>
      <c r="O7" s="92"/>
      <c r="P7" s="92"/>
      <c r="Q7" s="92"/>
      <c r="R7" s="92"/>
      <c r="S7" s="451" t="s">
        <v>624</v>
      </c>
      <c r="T7" s="451"/>
      <c r="U7" s="451"/>
      <c r="V7" s="451"/>
      <c r="W7" s="451"/>
      <c r="X7" s="451"/>
    </row>
    <row r="8" spans="1:25" s="92" customFormat="1" ht="16.899999999999999" customHeight="1" x14ac:dyDescent="0.3">
      <c r="A8" s="452" t="s">
        <v>220</v>
      </c>
      <c r="B8" s="458" t="s">
        <v>711</v>
      </c>
      <c r="C8" s="458" t="s">
        <v>648</v>
      </c>
      <c r="D8" s="452" t="s">
        <v>3</v>
      </c>
      <c r="E8" s="458" t="s">
        <v>712</v>
      </c>
      <c r="F8" s="458" t="s">
        <v>648</v>
      </c>
      <c r="G8" s="458" t="s">
        <v>4</v>
      </c>
      <c r="H8" s="458" t="s">
        <v>5</v>
      </c>
      <c r="I8" s="458" t="s">
        <v>6</v>
      </c>
      <c r="J8" s="458" t="s">
        <v>7</v>
      </c>
      <c r="K8" s="472" t="s">
        <v>658</v>
      </c>
      <c r="L8" s="473"/>
      <c r="M8" s="474"/>
      <c r="N8" s="475" t="s">
        <v>650</v>
      </c>
      <c r="O8" s="476"/>
      <c r="P8" s="477"/>
      <c r="Q8" s="472" t="s">
        <v>685</v>
      </c>
      <c r="R8" s="473"/>
      <c r="S8" s="474"/>
      <c r="T8" s="468" t="s">
        <v>651</v>
      </c>
      <c r="U8" s="468" t="s">
        <v>652</v>
      </c>
      <c r="V8" s="470" t="s">
        <v>412</v>
      </c>
      <c r="W8" s="463" t="s">
        <v>653</v>
      </c>
      <c r="X8" s="460" t="s">
        <v>654</v>
      </c>
      <c r="Y8" s="286"/>
    </row>
    <row r="9" spans="1:25" s="92" customFormat="1" ht="45" customHeight="1" x14ac:dyDescent="0.3">
      <c r="A9" s="453"/>
      <c r="B9" s="459"/>
      <c r="C9" s="459"/>
      <c r="D9" s="453"/>
      <c r="E9" s="459"/>
      <c r="F9" s="459"/>
      <c r="G9" s="459"/>
      <c r="H9" s="459"/>
      <c r="I9" s="459"/>
      <c r="J9" s="459"/>
      <c r="K9" s="287" t="s">
        <v>412</v>
      </c>
      <c r="L9" s="288" t="s">
        <v>655</v>
      </c>
      <c r="M9" s="289" t="s">
        <v>220</v>
      </c>
      <c r="N9" s="290" t="s">
        <v>412</v>
      </c>
      <c r="O9" s="291" t="s">
        <v>655</v>
      </c>
      <c r="P9" s="292" t="s">
        <v>220</v>
      </c>
      <c r="Q9" s="287" t="s">
        <v>412</v>
      </c>
      <c r="R9" s="288" t="s">
        <v>655</v>
      </c>
      <c r="S9" s="289" t="s">
        <v>220</v>
      </c>
      <c r="T9" s="469"/>
      <c r="U9" s="469"/>
      <c r="V9" s="471"/>
      <c r="W9" s="464"/>
      <c r="X9" s="461"/>
      <c r="Y9" s="286"/>
    </row>
    <row r="10" spans="1:25" ht="45.6" customHeight="1" x14ac:dyDescent="0.25">
      <c r="A10" s="282">
        <f>RANK(W10,W$10:W$17,0)</f>
        <v>1</v>
      </c>
      <c r="B10" s="142" t="s">
        <v>707</v>
      </c>
      <c r="C10" s="129" t="s">
        <v>509</v>
      </c>
      <c r="D10" s="62">
        <v>1</v>
      </c>
      <c r="E10" s="281" t="s">
        <v>696</v>
      </c>
      <c r="F10" s="129" t="s">
        <v>510</v>
      </c>
      <c r="G10" s="62" t="s">
        <v>511</v>
      </c>
      <c r="H10" s="62" t="s">
        <v>469</v>
      </c>
      <c r="I10" s="62" t="s">
        <v>23</v>
      </c>
      <c r="J10" s="62" t="s">
        <v>8</v>
      </c>
      <c r="K10" s="283">
        <v>195</v>
      </c>
      <c r="L10" s="284">
        <f t="shared" ref="L10:L17" si="0">K10/3</f>
        <v>65</v>
      </c>
      <c r="M10" s="285">
        <f t="shared" ref="M10:M17" si="1">RANK(L10,L$10:L$17,0)</f>
        <v>1</v>
      </c>
      <c r="N10" s="283">
        <v>196.5</v>
      </c>
      <c r="O10" s="284">
        <f t="shared" ref="O10:O17" si="2">N10/3</f>
        <v>65.5</v>
      </c>
      <c r="P10" s="285">
        <f t="shared" ref="P10:P17" si="3">RANK(O10,O$10:O$17,0)</f>
        <v>1</v>
      </c>
      <c r="Q10" s="283">
        <v>197.5</v>
      </c>
      <c r="R10" s="284">
        <f t="shared" ref="R10:R17" si="4">Q10/3</f>
        <v>65.833333333333329</v>
      </c>
      <c r="S10" s="285">
        <f t="shared" ref="S10:S17" si="5">RANK(R10,R$10:R$17,0)</f>
        <v>1</v>
      </c>
      <c r="T10" s="285"/>
      <c r="U10" s="285"/>
      <c r="V10" s="283">
        <f t="shared" ref="V10:V17" si="6">N10+Q10+K10</f>
        <v>589</v>
      </c>
      <c r="W10" s="284">
        <f t="shared" ref="W10:W17" si="7">(O10+R10+L10)/3</f>
        <v>65.444444444444443</v>
      </c>
      <c r="X10" s="285">
        <v>1</v>
      </c>
    </row>
    <row r="11" spans="1:25" ht="45.6" customHeight="1" x14ac:dyDescent="0.25">
      <c r="A11" s="282">
        <f t="shared" ref="A11:A17" si="8">RANK(W11,W$10:W$17,0)</f>
        <v>2</v>
      </c>
      <c r="B11" s="142" t="s">
        <v>695</v>
      </c>
      <c r="C11" s="129" t="s">
        <v>512</v>
      </c>
      <c r="D11" s="62">
        <v>1</v>
      </c>
      <c r="E11" s="281" t="s">
        <v>696</v>
      </c>
      <c r="F11" s="129" t="s">
        <v>510</v>
      </c>
      <c r="G11" s="62" t="s">
        <v>511</v>
      </c>
      <c r="H11" s="62" t="s">
        <v>469</v>
      </c>
      <c r="I11" s="62" t="s">
        <v>23</v>
      </c>
      <c r="J11" s="62" t="s">
        <v>8</v>
      </c>
      <c r="K11" s="283">
        <v>194.5</v>
      </c>
      <c r="L11" s="284">
        <f t="shared" si="0"/>
        <v>64.833333333333329</v>
      </c>
      <c r="M11" s="285">
        <f t="shared" si="1"/>
        <v>2</v>
      </c>
      <c r="N11" s="283">
        <v>193.5</v>
      </c>
      <c r="O11" s="284">
        <f t="shared" si="2"/>
        <v>64.5</v>
      </c>
      <c r="P11" s="285">
        <f t="shared" si="3"/>
        <v>2</v>
      </c>
      <c r="Q11" s="283">
        <v>196</v>
      </c>
      <c r="R11" s="284">
        <f t="shared" si="4"/>
        <v>65.333333333333329</v>
      </c>
      <c r="S11" s="285">
        <f t="shared" si="5"/>
        <v>2</v>
      </c>
      <c r="T11" s="285"/>
      <c r="U11" s="285"/>
      <c r="V11" s="283">
        <f t="shared" si="6"/>
        <v>584</v>
      </c>
      <c r="W11" s="284">
        <f t="shared" si="7"/>
        <v>64.888888888888872</v>
      </c>
      <c r="X11" s="285">
        <v>2</v>
      </c>
    </row>
    <row r="12" spans="1:25" ht="45.6" customHeight="1" x14ac:dyDescent="0.25">
      <c r="A12" s="282">
        <f t="shared" si="8"/>
        <v>3</v>
      </c>
      <c r="B12" s="142" t="s">
        <v>705</v>
      </c>
      <c r="C12" s="129"/>
      <c r="D12" s="62" t="s">
        <v>17</v>
      </c>
      <c r="E12" s="142" t="s">
        <v>706</v>
      </c>
      <c r="F12" s="129" t="s">
        <v>526</v>
      </c>
      <c r="G12" s="62" t="s">
        <v>100</v>
      </c>
      <c r="H12" s="62" t="s">
        <v>483</v>
      </c>
      <c r="I12" s="62" t="s">
        <v>104</v>
      </c>
      <c r="J12" s="62" t="s">
        <v>8</v>
      </c>
      <c r="K12" s="283">
        <v>192.5</v>
      </c>
      <c r="L12" s="284">
        <f t="shared" si="0"/>
        <v>64.166666666666671</v>
      </c>
      <c r="M12" s="285">
        <f t="shared" si="1"/>
        <v>3</v>
      </c>
      <c r="N12" s="283">
        <v>193.5</v>
      </c>
      <c r="O12" s="284">
        <f t="shared" si="2"/>
        <v>64.5</v>
      </c>
      <c r="P12" s="285">
        <f t="shared" si="3"/>
        <v>2</v>
      </c>
      <c r="Q12" s="283">
        <v>187.5</v>
      </c>
      <c r="R12" s="284">
        <f t="shared" si="4"/>
        <v>62.5</v>
      </c>
      <c r="S12" s="285">
        <f t="shared" si="5"/>
        <v>6</v>
      </c>
      <c r="T12" s="285"/>
      <c r="U12" s="285"/>
      <c r="V12" s="283">
        <f t="shared" si="6"/>
        <v>573.5</v>
      </c>
      <c r="W12" s="284">
        <f t="shared" si="7"/>
        <v>63.722222222222229</v>
      </c>
      <c r="X12" s="285">
        <v>2</v>
      </c>
    </row>
    <row r="13" spans="1:25" ht="45.6" customHeight="1" x14ac:dyDescent="0.25">
      <c r="A13" s="282">
        <f t="shared" si="8"/>
        <v>4</v>
      </c>
      <c r="B13" s="142" t="s">
        <v>698</v>
      </c>
      <c r="C13" s="129" t="s">
        <v>486</v>
      </c>
      <c r="D13" s="62" t="s">
        <v>17</v>
      </c>
      <c r="E13" s="142" t="s">
        <v>666</v>
      </c>
      <c r="F13" s="129" t="s">
        <v>488</v>
      </c>
      <c r="G13" s="62" t="s">
        <v>100</v>
      </c>
      <c r="H13" s="62" t="s">
        <v>483</v>
      </c>
      <c r="I13" s="62" t="s">
        <v>104</v>
      </c>
      <c r="J13" s="62" t="s">
        <v>8</v>
      </c>
      <c r="K13" s="283">
        <v>188.5</v>
      </c>
      <c r="L13" s="284">
        <f t="shared" si="0"/>
        <v>62.833333333333336</v>
      </c>
      <c r="M13" s="285">
        <f t="shared" si="1"/>
        <v>6</v>
      </c>
      <c r="N13" s="283">
        <v>193.5</v>
      </c>
      <c r="O13" s="284">
        <f t="shared" si="2"/>
        <v>64.5</v>
      </c>
      <c r="P13" s="285">
        <f t="shared" si="3"/>
        <v>2</v>
      </c>
      <c r="Q13" s="283">
        <v>188</v>
      </c>
      <c r="R13" s="284">
        <f t="shared" si="4"/>
        <v>62.666666666666664</v>
      </c>
      <c r="S13" s="285">
        <f t="shared" si="5"/>
        <v>5</v>
      </c>
      <c r="T13" s="285"/>
      <c r="U13" s="285">
        <v>1</v>
      </c>
      <c r="V13" s="283">
        <f t="shared" si="6"/>
        <v>570</v>
      </c>
      <c r="W13" s="284">
        <f t="shared" si="7"/>
        <v>63.333333333333336</v>
      </c>
      <c r="X13" s="285">
        <v>2</v>
      </c>
    </row>
    <row r="14" spans="1:25" ht="45.6" customHeight="1" x14ac:dyDescent="0.25">
      <c r="A14" s="282">
        <f t="shared" si="8"/>
        <v>5</v>
      </c>
      <c r="B14" s="128" t="s">
        <v>701</v>
      </c>
      <c r="C14" s="129" t="s">
        <v>521</v>
      </c>
      <c r="D14" s="61">
        <v>1</v>
      </c>
      <c r="E14" s="130" t="s">
        <v>702</v>
      </c>
      <c r="F14" s="131" t="s">
        <v>522</v>
      </c>
      <c r="G14" s="61" t="s">
        <v>523</v>
      </c>
      <c r="H14" s="62" t="s">
        <v>524</v>
      </c>
      <c r="I14" s="61" t="s">
        <v>23</v>
      </c>
      <c r="J14" s="62" t="s">
        <v>8</v>
      </c>
      <c r="K14" s="283">
        <v>188.5</v>
      </c>
      <c r="L14" s="284">
        <f t="shared" si="0"/>
        <v>62.833333333333336</v>
      </c>
      <c r="M14" s="285">
        <f t="shared" si="1"/>
        <v>6</v>
      </c>
      <c r="N14" s="283">
        <v>192.5</v>
      </c>
      <c r="O14" s="284">
        <f t="shared" si="2"/>
        <v>64.166666666666671</v>
      </c>
      <c r="P14" s="285">
        <f t="shared" si="3"/>
        <v>5</v>
      </c>
      <c r="Q14" s="283">
        <v>188.5</v>
      </c>
      <c r="R14" s="284">
        <f t="shared" si="4"/>
        <v>62.833333333333336</v>
      </c>
      <c r="S14" s="285">
        <f t="shared" si="5"/>
        <v>4</v>
      </c>
      <c r="T14" s="285"/>
      <c r="U14" s="285"/>
      <c r="V14" s="283">
        <f t="shared" si="6"/>
        <v>569.5</v>
      </c>
      <c r="W14" s="284">
        <f t="shared" si="7"/>
        <v>63.277777777777779</v>
      </c>
      <c r="X14" s="285">
        <v>2</v>
      </c>
    </row>
    <row r="15" spans="1:25" ht="45.6" customHeight="1" x14ac:dyDescent="0.25">
      <c r="A15" s="282">
        <f t="shared" si="8"/>
        <v>6</v>
      </c>
      <c r="B15" s="142" t="s">
        <v>699</v>
      </c>
      <c r="C15" s="129" t="s">
        <v>514</v>
      </c>
      <c r="D15" s="62" t="s">
        <v>64</v>
      </c>
      <c r="E15" s="142" t="s">
        <v>700</v>
      </c>
      <c r="F15" s="129" t="s">
        <v>515</v>
      </c>
      <c r="G15" s="62" t="s">
        <v>480</v>
      </c>
      <c r="H15" s="62" t="s">
        <v>495</v>
      </c>
      <c r="I15" s="62" t="s">
        <v>23</v>
      </c>
      <c r="J15" s="62" t="s">
        <v>8</v>
      </c>
      <c r="K15" s="283">
        <v>191</v>
      </c>
      <c r="L15" s="284">
        <f t="shared" si="0"/>
        <v>63.666666666666664</v>
      </c>
      <c r="M15" s="285">
        <f t="shared" si="1"/>
        <v>4</v>
      </c>
      <c r="N15" s="283">
        <v>192</v>
      </c>
      <c r="O15" s="284">
        <f t="shared" si="2"/>
        <v>64</v>
      </c>
      <c r="P15" s="285">
        <f t="shared" si="3"/>
        <v>6</v>
      </c>
      <c r="Q15" s="283">
        <v>185.5</v>
      </c>
      <c r="R15" s="284">
        <f t="shared" si="4"/>
        <v>61.833333333333336</v>
      </c>
      <c r="S15" s="285">
        <f t="shared" si="5"/>
        <v>7</v>
      </c>
      <c r="T15" s="285"/>
      <c r="U15" s="285"/>
      <c r="V15" s="283">
        <f t="shared" si="6"/>
        <v>568.5</v>
      </c>
      <c r="W15" s="284">
        <f t="shared" si="7"/>
        <v>63.166666666666664</v>
      </c>
      <c r="X15" s="285">
        <v>2</v>
      </c>
    </row>
    <row r="16" spans="1:25" ht="45.6" customHeight="1" x14ac:dyDescent="0.25">
      <c r="A16" s="282">
        <f t="shared" si="8"/>
        <v>7</v>
      </c>
      <c r="B16" s="142" t="s">
        <v>697</v>
      </c>
      <c r="C16" s="129" t="s">
        <v>513</v>
      </c>
      <c r="D16" s="62">
        <v>1</v>
      </c>
      <c r="E16" s="142" t="s">
        <v>690</v>
      </c>
      <c r="F16" s="129" t="s">
        <v>493</v>
      </c>
      <c r="G16" s="62" t="s">
        <v>494</v>
      </c>
      <c r="H16" s="62" t="s">
        <v>495</v>
      </c>
      <c r="I16" s="62" t="s">
        <v>23</v>
      </c>
      <c r="J16" s="62" t="s">
        <v>8</v>
      </c>
      <c r="K16" s="283">
        <v>190</v>
      </c>
      <c r="L16" s="284">
        <f t="shared" si="0"/>
        <v>63.333333333333336</v>
      </c>
      <c r="M16" s="285">
        <f t="shared" si="1"/>
        <v>5</v>
      </c>
      <c r="N16" s="283">
        <v>185</v>
      </c>
      <c r="O16" s="284">
        <f t="shared" si="2"/>
        <v>61.666666666666664</v>
      </c>
      <c r="P16" s="285">
        <f t="shared" si="3"/>
        <v>8</v>
      </c>
      <c r="Q16" s="283">
        <v>189.5</v>
      </c>
      <c r="R16" s="284">
        <f t="shared" si="4"/>
        <v>63.166666666666664</v>
      </c>
      <c r="S16" s="285">
        <f t="shared" si="5"/>
        <v>3</v>
      </c>
      <c r="T16" s="285"/>
      <c r="U16" s="285"/>
      <c r="V16" s="283">
        <f t="shared" si="6"/>
        <v>564.5</v>
      </c>
      <c r="W16" s="284">
        <f t="shared" si="7"/>
        <v>62.722222222222221</v>
      </c>
      <c r="X16" s="285">
        <v>3</v>
      </c>
    </row>
    <row r="17" spans="1:24" ht="45.6" customHeight="1" x14ac:dyDescent="0.25">
      <c r="A17" s="282">
        <f t="shared" si="8"/>
        <v>8</v>
      </c>
      <c r="B17" s="142" t="s">
        <v>703</v>
      </c>
      <c r="C17" s="129" t="s">
        <v>525</v>
      </c>
      <c r="D17" s="62" t="s">
        <v>17</v>
      </c>
      <c r="E17" s="142" t="s">
        <v>704</v>
      </c>
      <c r="F17" s="129" t="s">
        <v>489</v>
      </c>
      <c r="G17" s="62" t="s">
        <v>490</v>
      </c>
      <c r="H17" s="62" t="s">
        <v>483</v>
      </c>
      <c r="I17" s="62" t="s">
        <v>104</v>
      </c>
      <c r="J17" s="62" t="s">
        <v>8</v>
      </c>
      <c r="K17" s="283">
        <v>181</v>
      </c>
      <c r="L17" s="284">
        <f t="shared" si="0"/>
        <v>60.333333333333336</v>
      </c>
      <c r="M17" s="285">
        <f t="shared" si="1"/>
        <v>8</v>
      </c>
      <c r="N17" s="283">
        <v>187.5</v>
      </c>
      <c r="O17" s="284">
        <f t="shared" si="2"/>
        <v>62.5</v>
      </c>
      <c r="P17" s="285">
        <f t="shared" si="3"/>
        <v>7</v>
      </c>
      <c r="Q17" s="283">
        <v>185</v>
      </c>
      <c r="R17" s="284">
        <f t="shared" si="4"/>
        <v>61.666666666666664</v>
      </c>
      <c r="S17" s="285">
        <f t="shared" si="5"/>
        <v>8</v>
      </c>
      <c r="T17" s="285"/>
      <c r="U17" s="285"/>
      <c r="V17" s="283">
        <f t="shared" si="6"/>
        <v>553.5</v>
      </c>
      <c r="W17" s="284">
        <f t="shared" si="7"/>
        <v>61.5</v>
      </c>
      <c r="X17" s="285">
        <v>3</v>
      </c>
    </row>
    <row r="18" spans="1:24" ht="34.15" customHeight="1" x14ac:dyDescent="0.25">
      <c r="A18" s="465" t="s">
        <v>389</v>
      </c>
      <c r="B18" s="466"/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  <c r="P18" s="466"/>
      <c r="Q18" s="466"/>
      <c r="R18" s="466"/>
      <c r="S18" s="466"/>
      <c r="T18" s="466"/>
      <c r="U18" s="466"/>
      <c r="V18" s="466"/>
      <c r="W18" s="466"/>
      <c r="X18" s="467"/>
    </row>
    <row r="19" spans="1:24" ht="45" customHeight="1" x14ac:dyDescent="0.25">
      <c r="A19" s="276">
        <v>1</v>
      </c>
      <c r="B19" s="142" t="s">
        <v>691</v>
      </c>
      <c r="C19" s="129" t="s">
        <v>496</v>
      </c>
      <c r="D19" s="62" t="s">
        <v>467</v>
      </c>
      <c r="E19" s="281" t="s">
        <v>692</v>
      </c>
      <c r="F19" s="129" t="s">
        <v>497</v>
      </c>
      <c r="G19" s="62" t="s">
        <v>498</v>
      </c>
      <c r="H19" s="62" t="s">
        <v>18</v>
      </c>
      <c r="I19" s="62" t="s">
        <v>8</v>
      </c>
      <c r="J19" s="62" t="s">
        <v>8</v>
      </c>
      <c r="K19" s="239">
        <v>195</v>
      </c>
      <c r="L19" s="284">
        <f>K19/3</f>
        <v>65</v>
      </c>
      <c r="M19" s="285">
        <f>RANK(L19,L$19:L$21,0)</f>
        <v>1</v>
      </c>
      <c r="N19" s="283">
        <v>195</v>
      </c>
      <c r="O19" s="284">
        <f>N19/3</f>
        <v>65</v>
      </c>
      <c r="P19" s="285">
        <f>RANK(O19,O$19:O$21,0)</f>
        <v>1</v>
      </c>
      <c r="Q19" s="283">
        <v>197</v>
      </c>
      <c r="R19" s="284">
        <f>Q19/3</f>
        <v>65.666666666666671</v>
      </c>
      <c r="S19" s="285">
        <f>RANK(R19,R$19:R$21,0)</f>
        <v>1</v>
      </c>
      <c r="T19" s="285"/>
      <c r="U19" s="285"/>
      <c r="V19" s="283">
        <f>N19+Q19+K19</f>
        <v>587</v>
      </c>
      <c r="W19" s="284">
        <f>(O19+R19+L19)/3</f>
        <v>65.222222222222229</v>
      </c>
    </row>
    <row r="20" spans="1:24" ht="45" customHeight="1" x14ac:dyDescent="0.25">
      <c r="A20" s="276">
        <v>2</v>
      </c>
      <c r="B20" s="128" t="s">
        <v>693</v>
      </c>
      <c r="C20" s="129" t="s">
        <v>557</v>
      </c>
      <c r="D20" s="62" t="s">
        <v>17</v>
      </c>
      <c r="E20" s="130" t="s">
        <v>694</v>
      </c>
      <c r="F20" s="131" t="s">
        <v>558</v>
      </c>
      <c r="G20" s="61" t="s">
        <v>559</v>
      </c>
      <c r="H20" s="62" t="s">
        <v>560</v>
      </c>
      <c r="I20" s="61" t="s">
        <v>561</v>
      </c>
      <c r="J20" s="61" t="s">
        <v>8</v>
      </c>
      <c r="K20" s="283">
        <v>187.5</v>
      </c>
      <c r="L20" s="284">
        <f>K20/3</f>
        <v>62.5</v>
      </c>
      <c r="M20" s="285">
        <f>RANK(L20,L$19:L$21,0)</f>
        <v>3</v>
      </c>
      <c r="N20" s="283">
        <v>192</v>
      </c>
      <c r="O20" s="284">
        <f>N20/3</f>
        <v>64</v>
      </c>
      <c r="P20" s="285">
        <f>RANK(O20,O$19:O$21,0)</f>
        <v>2</v>
      </c>
      <c r="Q20" s="283">
        <v>193.5</v>
      </c>
      <c r="R20" s="284">
        <f>Q20/3</f>
        <v>64.5</v>
      </c>
      <c r="S20" s="285">
        <f>RANK(R20,R$19:R$21,0)</f>
        <v>2</v>
      </c>
      <c r="T20" s="285"/>
      <c r="U20" s="285"/>
      <c r="V20" s="283">
        <f>N20+Q20+K20</f>
        <v>573</v>
      </c>
      <c r="W20" s="284">
        <f>(O20+R20+L20)/3</f>
        <v>63.666666666666664</v>
      </c>
    </row>
    <row r="21" spans="1:24" ht="45" customHeight="1" x14ac:dyDescent="0.25">
      <c r="A21" s="276">
        <v>3</v>
      </c>
      <c r="B21" s="142" t="s">
        <v>689</v>
      </c>
      <c r="C21" s="129" t="s">
        <v>67</v>
      </c>
      <c r="D21" s="62" t="s">
        <v>17</v>
      </c>
      <c r="E21" s="142" t="s">
        <v>690</v>
      </c>
      <c r="F21" s="129" t="s">
        <v>493</v>
      </c>
      <c r="G21" s="62" t="s">
        <v>494</v>
      </c>
      <c r="H21" s="62" t="s">
        <v>495</v>
      </c>
      <c r="I21" s="62" t="s">
        <v>23</v>
      </c>
      <c r="J21" s="62" t="s">
        <v>8</v>
      </c>
      <c r="K21" s="239">
        <v>188</v>
      </c>
      <c r="L21" s="284">
        <f>K21/3</f>
        <v>62.666666666666664</v>
      </c>
      <c r="M21" s="285">
        <f>RANK(L21,L$19:L$21,0)</f>
        <v>2</v>
      </c>
      <c r="N21" s="283">
        <v>190.5</v>
      </c>
      <c r="O21" s="284">
        <f>N21/3</f>
        <v>63.5</v>
      </c>
      <c r="P21" s="285">
        <f>RANK(O21,O$19:O$21,0)</f>
        <v>3</v>
      </c>
      <c r="Q21" s="283">
        <v>191.5</v>
      </c>
      <c r="R21" s="284">
        <f>Q21/3</f>
        <v>63.833333333333336</v>
      </c>
      <c r="S21" s="285">
        <f>RANK(R21,R$19:R$21,0)</f>
        <v>3</v>
      </c>
      <c r="T21" s="285"/>
      <c r="U21" s="285"/>
      <c r="V21" s="283">
        <f>N21+Q21+K21</f>
        <v>570</v>
      </c>
      <c r="W21" s="284">
        <f>(O21+R21+L21)/3</f>
        <v>63.333333333333336</v>
      </c>
    </row>
    <row r="22" spans="1:24" ht="21.6" customHeight="1" x14ac:dyDescent="0.25"/>
    <row r="23" spans="1:24" s="198" customFormat="1" ht="39.6" customHeight="1" x14ac:dyDescent="0.35">
      <c r="A23" s="234"/>
      <c r="B23" s="234" t="s">
        <v>10</v>
      </c>
      <c r="C23" s="234" t="s">
        <v>10</v>
      </c>
      <c r="D23" s="234"/>
      <c r="E23" s="235"/>
      <c r="F23" s="234"/>
      <c r="G23" s="234"/>
      <c r="H23" s="234"/>
      <c r="I23" s="234"/>
      <c r="J23" s="440" t="s">
        <v>380</v>
      </c>
      <c r="K23" s="440"/>
      <c r="L23" s="440"/>
      <c r="M23" s="440"/>
      <c r="N23" s="440"/>
      <c r="O23" s="440"/>
      <c r="P23" s="440"/>
      <c r="Q23" s="440"/>
      <c r="R23" s="236"/>
      <c r="S23" s="234"/>
      <c r="T23" s="195"/>
      <c r="U23" s="196"/>
      <c r="V23" s="195"/>
      <c r="W23" s="197"/>
    </row>
    <row r="24" spans="1:24" s="169" customFormat="1" ht="39.6" customHeight="1" x14ac:dyDescent="0.4">
      <c r="A24" s="234"/>
      <c r="B24" s="234" t="s">
        <v>11</v>
      </c>
      <c r="C24" s="234" t="s">
        <v>11</v>
      </c>
      <c r="D24" s="234"/>
      <c r="E24" s="235"/>
      <c r="F24" s="234"/>
      <c r="G24" s="234"/>
      <c r="H24" s="234"/>
      <c r="I24" s="234"/>
      <c r="J24" s="236" t="s">
        <v>224</v>
      </c>
      <c r="K24" s="234"/>
      <c r="L24" s="236"/>
      <c r="M24" s="236"/>
      <c r="N24" s="234"/>
      <c r="O24" s="236"/>
      <c r="P24" s="236"/>
      <c r="Q24" s="234"/>
      <c r="R24" s="236"/>
      <c r="S24" s="234"/>
      <c r="T24" s="195"/>
      <c r="U24" s="196"/>
      <c r="V24" s="195"/>
      <c r="W24" s="197"/>
    </row>
  </sheetData>
  <sortState ref="A19:AG21">
    <sortCondition ref="A19"/>
  </sortState>
  <mergeCells count="28">
    <mergeCell ref="W8:W9"/>
    <mergeCell ref="A18:X18"/>
    <mergeCell ref="G8:G9"/>
    <mergeCell ref="J23:Q23"/>
    <mergeCell ref="T8:T9"/>
    <mergeCell ref="U8:U9"/>
    <mergeCell ref="V8:V9"/>
    <mergeCell ref="I8:I9"/>
    <mergeCell ref="J8:J9"/>
    <mergeCell ref="K8:M8"/>
    <mergeCell ref="N8:P8"/>
    <mergeCell ref="Q8:S8"/>
    <mergeCell ref="A6:B6"/>
    <mergeCell ref="S7:X7"/>
    <mergeCell ref="A8:A9"/>
    <mergeCell ref="B1:Y1"/>
    <mergeCell ref="B2:Y2"/>
    <mergeCell ref="B3:Y3"/>
    <mergeCell ref="B4:Y4"/>
    <mergeCell ref="B5:Y5"/>
    <mergeCell ref="B8:B9"/>
    <mergeCell ref="C8:C9"/>
    <mergeCell ref="D8:D9"/>
    <mergeCell ref="E8:E9"/>
    <mergeCell ref="F8:F9"/>
    <mergeCell ref="X8:X9"/>
    <mergeCell ref="C6:I6"/>
    <mergeCell ref="H8:H9"/>
  </mergeCells>
  <pageMargins left="0.23622047244094491" right="0.23622047244094491" top="0" bottom="0" header="0.31496062992125984" footer="0.31496062992125984"/>
  <pageSetup paperSize="9" scale="56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8"/>
  <sheetViews>
    <sheetView view="pageBreakPreview" topLeftCell="A4" zoomScale="80" zoomScaleNormal="90" zoomScaleSheetLayoutView="80" workbookViewId="0">
      <selection activeCell="J17" sqref="J17:Q17"/>
    </sheetView>
  </sheetViews>
  <sheetFormatPr defaultRowHeight="15" x14ac:dyDescent="0.25"/>
  <cols>
    <col min="1" max="1" width="5.7109375" customWidth="1"/>
    <col min="2" max="2" width="27.7109375" customWidth="1"/>
    <col min="3" max="3" width="17.28515625" hidden="1" customWidth="1"/>
    <col min="4" max="4" width="7.7109375" customWidth="1"/>
    <col min="5" max="5" width="55.7109375" customWidth="1"/>
    <col min="6" max="6" width="11.5703125" hidden="1" customWidth="1"/>
    <col min="7" max="7" width="19.140625" hidden="1" customWidth="1"/>
    <col min="8" max="8" width="25.42578125" hidden="1" customWidth="1"/>
    <col min="9" max="9" width="23.28515625" customWidth="1"/>
    <col min="10" max="10" width="21.85546875" customWidth="1"/>
    <col min="11" max="11" width="9.28515625" customWidth="1"/>
    <col min="12" max="12" width="10.28515625" customWidth="1"/>
    <col min="13" max="13" width="5" customWidth="1"/>
    <col min="14" max="14" width="8.140625" customWidth="1"/>
    <col min="15" max="15" width="9.85546875" customWidth="1"/>
    <col min="16" max="16" width="4.7109375" customWidth="1"/>
    <col min="17" max="17" width="7.85546875" customWidth="1"/>
    <col min="18" max="18" width="11.28515625" customWidth="1"/>
    <col min="19" max="19" width="4.7109375" customWidth="1"/>
    <col min="20" max="20" width="3.7109375" customWidth="1"/>
    <col min="21" max="21" width="4.140625" customWidth="1"/>
    <col min="22" max="22" width="8.28515625" customWidth="1"/>
    <col min="23" max="23" width="10.7109375" customWidth="1"/>
    <col min="24" max="24" width="5.7109375" customWidth="1"/>
  </cols>
  <sheetData>
    <row r="1" spans="1:25" s="277" customFormat="1" ht="57.6" customHeight="1" x14ac:dyDescent="0.9">
      <c r="B1" s="423" t="s">
        <v>383</v>
      </c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</row>
    <row r="2" spans="1:25" s="293" customFormat="1" ht="29.45" customHeight="1" x14ac:dyDescent="0.45">
      <c r="B2" s="454" t="s">
        <v>725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</row>
    <row r="3" spans="1:25" s="293" customFormat="1" ht="29.45" customHeight="1" x14ac:dyDescent="0.45">
      <c r="B3" s="455" t="s">
        <v>626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</row>
    <row r="4" spans="1:25" s="293" customFormat="1" ht="29.45" customHeight="1" x14ac:dyDescent="0.45">
      <c r="B4" s="456" t="s">
        <v>225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</row>
    <row r="5" spans="1:25" s="293" customFormat="1" ht="29.45" customHeight="1" x14ac:dyDescent="0.45">
      <c r="B5" s="457" t="s">
        <v>629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</row>
    <row r="6" spans="1:25" ht="71.45" customHeight="1" x14ac:dyDescent="0.25">
      <c r="A6" s="450" t="s">
        <v>647</v>
      </c>
      <c r="B6" s="450"/>
      <c r="C6" s="462" t="s">
        <v>724</v>
      </c>
      <c r="D6" s="462"/>
      <c r="E6" s="462"/>
      <c r="F6" s="462"/>
      <c r="G6" s="462"/>
      <c r="H6" s="462"/>
      <c r="I6" s="462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</row>
    <row r="7" spans="1:25" s="42" customFormat="1" ht="18.75" x14ac:dyDescent="0.3">
      <c r="A7" s="278" t="s">
        <v>104</v>
      </c>
      <c r="B7" s="278"/>
      <c r="C7" s="279"/>
      <c r="D7" s="92"/>
      <c r="E7" s="92"/>
      <c r="F7" s="92"/>
      <c r="G7" s="280"/>
      <c r="H7" s="280"/>
      <c r="I7" s="92"/>
      <c r="J7" s="92"/>
      <c r="K7" s="92"/>
      <c r="L7" s="92"/>
      <c r="M7" s="92"/>
      <c r="N7" s="92"/>
      <c r="O7" s="92"/>
      <c r="P7" s="92"/>
      <c r="Q7" s="92"/>
      <c r="R7" s="92"/>
      <c r="S7" s="451" t="s">
        <v>624</v>
      </c>
      <c r="T7" s="451"/>
      <c r="U7" s="451"/>
      <c r="V7" s="451"/>
      <c r="W7" s="451"/>
      <c r="X7" s="451"/>
    </row>
    <row r="8" spans="1:25" s="92" customFormat="1" ht="16.899999999999999" customHeight="1" x14ac:dyDescent="0.3">
      <c r="A8" s="452" t="s">
        <v>220</v>
      </c>
      <c r="B8" s="458" t="s">
        <v>711</v>
      </c>
      <c r="C8" s="458" t="s">
        <v>648</v>
      </c>
      <c r="D8" s="452" t="s">
        <v>3</v>
      </c>
      <c r="E8" s="458" t="s">
        <v>712</v>
      </c>
      <c r="F8" s="458" t="s">
        <v>648</v>
      </c>
      <c r="G8" s="458" t="s">
        <v>4</v>
      </c>
      <c r="H8" s="458" t="s">
        <v>5</v>
      </c>
      <c r="I8" s="458" t="s">
        <v>6</v>
      </c>
      <c r="J8" s="458" t="s">
        <v>7</v>
      </c>
      <c r="K8" s="472" t="s">
        <v>658</v>
      </c>
      <c r="L8" s="473"/>
      <c r="M8" s="474"/>
      <c r="N8" s="475" t="s">
        <v>650</v>
      </c>
      <c r="O8" s="476"/>
      <c r="P8" s="477"/>
      <c r="Q8" s="472" t="s">
        <v>685</v>
      </c>
      <c r="R8" s="473"/>
      <c r="S8" s="474"/>
      <c r="T8" s="468" t="s">
        <v>651</v>
      </c>
      <c r="U8" s="468" t="s">
        <v>652</v>
      </c>
      <c r="V8" s="470" t="s">
        <v>412</v>
      </c>
      <c r="W8" s="463" t="s">
        <v>653</v>
      </c>
      <c r="X8" s="460" t="s">
        <v>654</v>
      </c>
      <c r="Y8" s="286"/>
    </row>
    <row r="9" spans="1:25" s="92" customFormat="1" ht="45" customHeight="1" x14ac:dyDescent="0.3">
      <c r="A9" s="453"/>
      <c r="B9" s="459"/>
      <c r="C9" s="459"/>
      <c r="D9" s="453"/>
      <c r="E9" s="459"/>
      <c r="F9" s="459"/>
      <c r="G9" s="459"/>
      <c r="H9" s="459"/>
      <c r="I9" s="459"/>
      <c r="J9" s="459"/>
      <c r="K9" s="287" t="s">
        <v>412</v>
      </c>
      <c r="L9" s="288" t="s">
        <v>655</v>
      </c>
      <c r="M9" s="289" t="s">
        <v>220</v>
      </c>
      <c r="N9" s="290" t="s">
        <v>412</v>
      </c>
      <c r="O9" s="291" t="s">
        <v>655</v>
      </c>
      <c r="P9" s="292" t="s">
        <v>220</v>
      </c>
      <c r="Q9" s="287" t="s">
        <v>412</v>
      </c>
      <c r="R9" s="288" t="s">
        <v>655</v>
      </c>
      <c r="S9" s="289" t="s">
        <v>220</v>
      </c>
      <c r="T9" s="469"/>
      <c r="U9" s="469"/>
      <c r="V9" s="471"/>
      <c r="W9" s="464"/>
      <c r="X9" s="461"/>
      <c r="Y9" s="286"/>
    </row>
    <row r="10" spans="1:25" ht="59.45" customHeight="1" x14ac:dyDescent="0.25">
      <c r="A10" s="82">
        <f>RANK(W10,W$10:W$11,0)</f>
        <v>1</v>
      </c>
      <c r="B10" s="295" t="s">
        <v>718</v>
      </c>
      <c r="C10" s="296" t="s">
        <v>500</v>
      </c>
      <c r="D10" s="297">
        <v>1</v>
      </c>
      <c r="E10" s="298" t="s">
        <v>719</v>
      </c>
      <c r="F10" s="296" t="s">
        <v>501</v>
      </c>
      <c r="G10" s="297" t="s">
        <v>502</v>
      </c>
      <c r="H10" s="297" t="s">
        <v>495</v>
      </c>
      <c r="I10" s="297" t="s">
        <v>23</v>
      </c>
      <c r="J10" s="297" t="s">
        <v>8</v>
      </c>
      <c r="K10" s="283">
        <v>209.5</v>
      </c>
      <c r="L10" s="284">
        <f>K10/3.2</f>
        <v>65.46875</v>
      </c>
      <c r="M10" s="285">
        <f>RANK(L10,L$10:L$11,0)</f>
        <v>1</v>
      </c>
      <c r="N10" s="283">
        <v>212.5</v>
      </c>
      <c r="O10" s="284">
        <f>N10/3.2</f>
        <v>66.40625</v>
      </c>
      <c r="P10" s="285">
        <f>RANK(O10,O$10:O$11,0)</f>
        <v>1</v>
      </c>
      <c r="Q10" s="283">
        <v>208</v>
      </c>
      <c r="R10" s="284">
        <f>Q10/3.2</f>
        <v>65</v>
      </c>
      <c r="S10" s="285">
        <f>RANK(R10,R$10:R$11,0)</f>
        <v>1</v>
      </c>
      <c r="T10" s="285"/>
      <c r="U10" s="285"/>
      <c r="V10" s="283">
        <f t="shared" ref="V10:V11" si="0">N10+Q10+K10</f>
        <v>630</v>
      </c>
      <c r="W10" s="284">
        <f t="shared" ref="W10:W11" si="1">(O10+R10+L10)/3</f>
        <v>65.625</v>
      </c>
      <c r="X10" s="285">
        <v>1</v>
      </c>
    </row>
    <row r="11" spans="1:25" ht="59.45" customHeight="1" x14ac:dyDescent="0.25">
      <c r="A11" s="82">
        <f>RANK(W11,W$10:W$11,0)</f>
        <v>2</v>
      </c>
      <c r="B11" s="142" t="s">
        <v>716</v>
      </c>
      <c r="C11" s="129" t="s">
        <v>504</v>
      </c>
      <c r="D11" s="62">
        <v>1</v>
      </c>
      <c r="E11" s="294" t="s">
        <v>717</v>
      </c>
      <c r="F11" s="129" t="s">
        <v>505</v>
      </c>
      <c r="G11" s="62" t="s">
        <v>480</v>
      </c>
      <c r="H11" s="62" t="s">
        <v>495</v>
      </c>
      <c r="I11" s="62" t="s">
        <v>23</v>
      </c>
      <c r="J11" s="62" t="s">
        <v>8</v>
      </c>
      <c r="K11" s="283">
        <v>204.5</v>
      </c>
      <c r="L11" s="284">
        <f>K11/3.2</f>
        <v>63.90625</v>
      </c>
      <c r="M11" s="285">
        <f>RANK(L11,L$10:L$11,0)</f>
        <v>2</v>
      </c>
      <c r="N11" s="283">
        <v>196</v>
      </c>
      <c r="O11" s="284">
        <f>N11/3.2</f>
        <v>61.25</v>
      </c>
      <c r="P11" s="285">
        <f>RANK(O11,O$10:O$11,0)</f>
        <v>2</v>
      </c>
      <c r="Q11" s="283">
        <v>204</v>
      </c>
      <c r="R11" s="284">
        <f>Q11/3.2</f>
        <v>63.75</v>
      </c>
      <c r="S11" s="285">
        <f>RANK(R11,R$10:R$11,0)</f>
        <v>2</v>
      </c>
      <c r="T11" s="285"/>
      <c r="U11" s="285"/>
      <c r="V11" s="283">
        <f t="shared" si="0"/>
        <v>604.5</v>
      </c>
      <c r="W11" s="284">
        <f t="shared" si="1"/>
        <v>62.96875</v>
      </c>
      <c r="X11" s="285"/>
    </row>
    <row r="12" spans="1:25" ht="34.15" customHeight="1" x14ac:dyDescent="0.25">
      <c r="A12" s="465" t="s">
        <v>630</v>
      </c>
      <c r="B12" s="466"/>
      <c r="C12" s="466"/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  <c r="P12" s="466"/>
      <c r="Q12" s="466"/>
      <c r="R12" s="466"/>
      <c r="S12" s="466"/>
      <c r="T12" s="466"/>
      <c r="U12" s="466"/>
      <c r="V12" s="466"/>
      <c r="W12" s="466"/>
      <c r="X12" s="467"/>
    </row>
    <row r="13" spans="1:25" ht="54" customHeight="1" x14ac:dyDescent="0.25">
      <c r="A13" s="82">
        <v>1</v>
      </c>
      <c r="B13" s="142" t="s">
        <v>714</v>
      </c>
      <c r="C13" s="129" t="s">
        <v>466</v>
      </c>
      <c r="D13" s="62" t="s">
        <v>467</v>
      </c>
      <c r="E13" s="142" t="s">
        <v>715</v>
      </c>
      <c r="F13" s="129" t="s">
        <v>468</v>
      </c>
      <c r="G13" s="62" t="s">
        <v>100</v>
      </c>
      <c r="H13" s="62" t="s">
        <v>469</v>
      </c>
      <c r="I13" s="62" t="s">
        <v>104</v>
      </c>
      <c r="J13" s="62" t="s">
        <v>8</v>
      </c>
      <c r="K13" s="239">
        <v>227</v>
      </c>
      <c r="L13" s="284">
        <f>K13/3.4</f>
        <v>66.764705882352942</v>
      </c>
      <c r="M13" s="285">
        <f>RANK(L13,L$13:L$15,0)</f>
        <v>1</v>
      </c>
      <c r="N13" s="283">
        <v>233.5</v>
      </c>
      <c r="O13" s="284">
        <f>N13/3.4</f>
        <v>68.67647058823529</v>
      </c>
      <c r="P13" s="285">
        <f>RANK(O13,O$13:O$15,0)</f>
        <v>1</v>
      </c>
      <c r="Q13" s="283">
        <v>230</v>
      </c>
      <c r="R13" s="284">
        <f>Q13/3.4</f>
        <v>67.64705882352942</v>
      </c>
      <c r="S13" s="285">
        <f>RANK(R13,R$13:R$15,0)</f>
        <v>1</v>
      </c>
      <c r="T13" s="285"/>
      <c r="U13" s="285"/>
      <c r="V13" s="283">
        <f>N13+Q13+K13</f>
        <v>690.5</v>
      </c>
      <c r="W13" s="284">
        <f>(O13+R13+L13)/3</f>
        <v>67.696078431372541</v>
      </c>
      <c r="X13" s="285">
        <v>1</v>
      </c>
    </row>
    <row r="14" spans="1:25" ht="54" customHeight="1" x14ac:dyDescent="0.25">
      <c r="A14" s="82">
        <v>2</v>
      </c>
      <c r="B14" s="142" t="s">
        <v>720</v>
      </c>
      <c r="C14" s="129"/>
      <c r="D14" s="61" t="s">
        <v>467</v>
      </c>
      <c r="E14" s="142" t="s">
        <v>721</v>
      </c>
      <c r="F14" s="129" t="s">
        <v>479</v>
      </c>
      <c r="G14" s="62" t="s">
        <v>480</v>
      </c>
      <c r="H14" s="62" t="s">
        <v>481</v>
      </c>
      <c r="I14" s="62" t="s">
        <v>23</v>
      </c>
      <c r="J14" s="62" t="s">
        <v>8</v>
      </c>
      <c r="K14" s="239">
        <v>211.5</v>
      </c>
      <c r="L14" s="284">
        <f>K14/3.4</f>
        <v>62.205882352941181</v>
      </c>
      <c r="M14" s="285">
        <f>RANK(L14,L$13:L$15,0)</f>
        <v>2</v>
      </c>
      <c r="N14" s="283">
        <v>217</v>
      </c>
      <c r="O14" s="284">
        <f>N14/3.4</f>
        <v>63.82352941176471</v>
      </c>
      <c r="P14" s="285">
        <f>RANK(O14,O$13:O$15,0)</f>
        <v>3</v>
      </c>
      <c r="Q14" s="283">
        <v>218</v>
      </c>
      <c r="R14" s="284">
        <f>Q14/3.4</f>
        <v>64.117647058823536</v>
      </c>
      <c r="S14" s="285">
        <f>RANK(R14,R$13:R$15,0)</f>
        <v>2</v>
      </c>
      <c r="T14" s="285"/>
      <c r="U14" s="285"/>
      <c r="V14" s="283">
        <f>N14+Q14+K14</f>
        <v>646.5</v>
      </c>
      <c r="W14" s="284">
        <f>(O14+R14+L14)/3</f>
        <v>63.382352941176471</v>
      </c>
      <c r="X14" s="285"/>
    </row>
    <row r="15" spans="1:25" ht="54" customHeight="1" x14ac:dyDescent="0.25">
      <c r="A15" s="82">
        <v>3</v>
      </c>
      <c r="B15" s="142" t="s">
        <v>714</v>
      </c>
      <c r="C15" s="129" t="s">
        <v>466</v>
      </c>
      <c r="D15" s="62" t="s">
        <v>467</v>
      </c>
      <c r="E15" s="130" t="s">
        <v>723</v>
      </c>
      <c r="F15" s="131" t="s">
        <v>470</v>
      </c>
      <c r="G15" s="61" t="s">
        <v>471</v>
      </c>
      <c r="H15" s="61" t="s">
        <v>104</v>
      </c>
      <c r="I15" s="62" t="s">
        <v>104</v>
      </c>
      <c r="J15" s="62" t="s">
        <v>8</v>
      </c>
      <c r="K15" s="239">
        <v>211</v>
      </c>
      <c r="L15" s="284">
        <f>K15/3.4</f>
        <v>62.058823529411768</v>
      </c>
      <c r="M15" s="285">
        <f>RANK(L15,L$13:L$15,0)</f>
        <v>3</v>
      </c>
      <c r="N15" s="283">
        <v>218</v>
      </c>
      <c r="O15" s="284">
        <f>N15/3.4</f>
        <v>64.117647058823536</v>
      </c>
      <c r="P15" s="285">
        <f>RANK(O15,O$13:O$15,0)</f>
        <v>2</v>
      </c>
      <c r="Q15" s="283">
        <v>207</v>
      </c>
      <c r="R15" s="284">
        <f>Q15/3.4</f>
        <v>60.882352941176471</v>
      </c>
      <c r="S15" s="285">
        <f>RANK(R15,R$13:R$15,0)</f>
        <v>3</v>
      </c>
      <c r="T15" s="285"/>
      <c r="U15" s="285"/>
      <c r="V15" s="283">
        <f>N15+Q15+K15</f>
        <v>636</v>
      </c>
      <c r="W15" s="284">
        <f>(O15+R15+L15)/3</f>
        <v>62.352941176470587</v>
      </c>
      <c r="X15" s="285"/>
    </row>
    <row r="16" spans="1:25" ht="21.6" customHeight="1" x14ac:dyDescent="0.25"/>
    <row r="17" spans="1:23" s="198" customFormat="1" ht="39.6" customHeight="1" x14ac:dyDescent="0.35">
      <c r="A17" s="234"/>
      <c r="B17" s="234" t="s">
        <v>10</v>
      </c>
      <c r="C17" s="234" t="s">
        <v>10</v>
      </c>
      <c r="D17" s="234"/>
      <c r="E17" s="235"/>
      <c r="F17" s="234"/>
      <c r="G17" s="234"/>
      <c r="H17" s="234"/>
      <c r="I17" s="234"/>
      <c r="J17" s="440" t="s">
        <v>380</v>
      </c>
      <c r="K17" s="440"/>
      <c r="L17" s="440"/>
      <c r="M17" s="440"/>
      <c r="N17" s="440"/>
      <c r="O17" s="440"/>
      <c r="P17" s="440"/>
      <c r="Q17" s="440"/>
      <c r="R17" s="236"/>
      <c r="S17" s="234"/>
      <c r="T17" s="195"/>
      <c r="U17" s="196"/>
      <c r="V17" s="195"/>
      <c r="W17" s="197"/>
    </row>
    <row r="18" spans="1:23" s="169" customFormat="1" ht="39.6" customHeight="1" x14ac:dyDescent="0.4">
      <c r="A18" s="234"/>
      <c r="B18" s="234" t="s">
        <v>11</v>
      </c>
      <c r="C18" s="234" t="s">
        <v>11</v>
      </c>
      <c r="D18" s="234"/>
      <c r="E18" s="235"/>
      <c r="F18" s="234"/>
      <c r="G18" s="234"/>
      <c r="H18" s="234"/>
      <c r="I18" s="234"/>
      <c r="J18" s="236" t="s">
        <v>224</v>
      </c>
      <c r="K18" s="234"/>
      <c r="L18" s="236"/>
      <c r="M18" s="236"/>
      <c r="N18" s="234"/>
      <c r="O18" s="236"/>
      <c r="P18" s="236"/>
      <c r="Q18" s="234"/>
      <c r="R18" s="236"/>
      <c r="S18" s="234"/>
      <c r="T18" s="195"/>
      <c r="U18" s="196"/>
      <c r="V18" s="195"/>
      <c r="W18" s="197"/>
    </row>
  </sheetData>
  <sortState ref="A13:Y15">
    <sortCondition ref="A13"/>
  </sortState>
  <mergeCells count="28">
    <mergeCell ref="A6:B6"/>
    <mergeCell ref="C6:I6"/>
    <mergeCell ref="B1:Y1"/>
    <mergeCell ref="B2:Y2"/>
    <mergeCell ref="B3:Y3"/>
    <mergeCell ref="B4:Y4"/>
    <mergeCell ref="B5:Y5"/>
    <mergeCell ref="S7:X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V8:V9"/>
    <mergeCell ref="W8:W9"/>
    <mergeCell ref="X8:X9"/>
    <mergeCell ref="A12:X12"/>
    <mergeCell ref="J17:Q17"/>
    <mergeCell ref="J8:J9"/>
    <mergeCell ref="K8:M8"/>
    <mergeCell ref="N8:P8"/>
    <mergeCell ref="Q8:S8"/>
    <mergeCell ref="T8:T9"/>
    <mergeCell ref="U8:U9"/>
  </mergeCells>
  <conditionalFormatting sqref="C14">
    <cfRule type="expression" dxfId="1" priority="1" stopIfTrue="1">
      <formula>$N14=2018</formula>
    </cfRule>
  </conditionalFormatting>
  <pageMargins left="0.23622047244094491" right="0.23622047244094491" top="0" bottom="0" header="0.31496062992125984" footer="0.31496062992125984"/>
  <pageSetup paperSize="9" scale="58" fitToHeight="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4"/>
  <sheetViews>
    <sheetView view="pageBreakPreview" topLeftCell="A23" zoomScaleNormal="100" zoomScaleSheetLayoutView="100" workbookViewId="0">
      <selection activeCell="B32" sqref="B32:D32"/>
    </sheetView>
  </sheetViews>
  <sheetFormatPr defaultRowHeight="15" x14ac:dyDescent="0.25"/>
  <cols>
    <col min="1" max="1" width="5.28515625" customWidth="1"/>
    <col min="2" max="2" width="18.28515625" customWidth="1"/>
    <col min="3" max="3" width="8.85546875" customWidth="1"/>
    <col min="4" max="4" width="7.140625" customWidth="1"/>
    <col min="5" max="5" width="42" customWidth="1"/>
    <col min="6" max="6" width="9.42578125" customWidth="1"/>
    <col min="7" max="7" width="14.42578125" customWidth="1"/>
    <col min="8" max="8" width="16.7109375" customWidth="1"/>
    <col min="9" max="10" width="19.42578125" customWidth="1"/>
    <col min="11" max="11" width="14.140625" customWidth="1"/>
  </cols>
  <sheetData>
    <row r="1" spans="1:11" ht="39" customHeight="1" x14ac:dyDescent="0.25">
      <c r="A1" s="8"/>
      <c r="B1" s="324" t="s">
        <v>383</v>
      </c>
      <c r="C1" s="324"/>
      <c r="D1" s="324"/>
      <c r="E1" s="324"/>
      <c r="F1" s="324"/>
      <c r="G1" s="324"/>
      <c r="H1" s="324"/>
      <c r="I1" s="324"/>
      <c r="J1" s="324"/>
      <c r="K1" s="324"/>
    </row>
    <row r="2" spans="1:11" ht="24.6" customHeight="1" x14ac:dyDescent="0.3">
      <c r="A2" s="9"/>
      <c r="B2" s="325" t="s">
        <v>425</v>
      </c>
      <c r="C2" s="325"/>
      <c r="D2" s="325"/>
      <c r="E2" s="325"/>
      <c r="F2" s="325"/>
      <c r="G2" s="325"/>
      <c r="H2" s="325"/>
      <c r="I2" s="325"/>
      <c r="J2" s="325"/>
      <c r="K2" s="325"/>
    </row>
    <row r="3" spans="1:11" ht="25.9" customHeight="1" x14ac:dyDescent="0.3">
      <c r="A3" s="9"/>
      <c r="B3" s="326" t="s">
        <v>0</v>
      </c>
      <c r="C3" s="326"/>
      <c r="D3" s="326"/>
      <c r="E3" s="326"/>
      <c r="F3" s="326"/>
      <c r="G3" s="326"/>
      <c r="H3" s="326"/>
      <c r="I3" s="326"/>
      <c r="J3" s="326"/>
      <c r="K3" s="326"/>
    </row>
    <row r="4" spans="1:11" ht="15.75" x14ac:dyDescent="0.25">
      <c r="A4" s="10" t="s">
        <v>16</v>
      </c>
      <c r="B4" s="11"/>
      <c r="C4" s="12"/>
      <c r="D4" s="13"/>
      <c r="E4" s="14"/>
      <c r="F4" s="15"/>
      <c r="G4" s="8"/>
      <c r="H4" s="8"/>
      <c r="I4" s="327" t="s">
        <v>15</v>
      </c>
      <c r="J4" s="327"/>
      <c r="K4" s="327"/>
    </row>
    <row r="5" spans="1:11" s="34" customFormat="1" ht="50.45" customHeight="1" x14ac:dyDescent="0.25">
      <c r="A5" s="31" t="s">
        <v>1</v>
      </c>
      <c r="B5" s="32" t="s">
        <v>212</v>
      </c>
      <c r="C5" s="33" t="s">
        <v>2</v>
      </c>
      <c r="D5" s="31" t="s">
        <v>3</v>
      </c>
      <c r="E5" s="32" t="s">
        <v>213</v>
      </c>
      <c r="F5" s="33" t="s">
        <v>2</v>
      </c>
      <c r="G5" s="32" t="s">
        <v>4</v>
      </c>
      <c r="H5" s="32" t="s">
        <v>5</v>
      </c>
      <c r="I5" s="32" t="s">
        <v>6</v>
      </c>
      <c r="J5" s="32" t="s">
        <v>7</v>
      </c>
      <c r="K5" s="32" t="s">
        <v>211</v>
      </c>
    </row>
    <row r="6" spans="1:11" s="1" customFormat="1" ht="29.45" customHeight="1" x14ac:dyDescent="0.25">
      <c r="A6" s="16">
        <v>1</v>
      </c>
      <c r="B6" s="20" t="s">
        <v>426</v>
      </c>
      <c r="C6" s="21"/>
      <c r="D6" s="22"/>
      <c r="E6" s="20" t="s">
        <v>438</v>
      </c>
      <c r="F6" s="21"/>
      <c r="G6" s="22"/>
      <c r="H6" s="22" t="s">
        <v>439</v>
      </c>
      <c r="I6" s="19" t="s">
        <v>104</v>
      </c>
      <c r="J6" s="19" t="s">
        <v>8</v>
      </c>
      <c r="K6" s="19" t="s">
        <v>27</v>
      </c>
    </row>
    <row r="7" spans="1:11" s="1" customFormat="1" ht="29.45" customHeight="1" x14ac:dyDescent="0.25">
      <c r="A7" s="16">
        <v>2</v>
      </c>
      <c r="B7" s="17" t="s">
        <v>440</v>
      </c>
      <c r="C7" s="23"/>
      <c r="D7" s="19"/>
      <c r="E7" s="20" t="s">
        <v>441</v>
      </c>
      <c r="F7" s="21"/>
      <c r="G7" s="22"/>
      <c r="H7" s="22" t="s">
        <v>439</v>
      </c>
      <c r="I7" s="19" t="s">
        <v>104</v>
      </c>
      <c r="J7" s="19" t="s">
        <v>8</v>
      </c>
      <c r="K7" s="19" t="s">
        <v>27</v>
      </c>
    </row>
    <row r="8" spans="1:11" s="1" customFormat="1" ht="29.45" customHeight="1" x14ac:dyDescent="0.25">
      <c r="A8" s="16">
        <v>3</v>
      </c>
      <c r="B8" s="17" t="s">
        <v>442</v>
      </c>
      <c r="C8" s="21"/>
      <c r="D8" s="19"/>
      <c r="E8" s="24" t="s">
        <v>443</v>
      </c>
      <c r="F8" s="18"/>
      <c r="G8" s="19"/>
      <c r="H8" s="22" t="s">
        <v>439</v>
      </c>
      <c r="I8" s="19" t="s">
        <v>104</v>
      </c>
      <c r="J8" s="19" t="s">
        <v>8</v>
      </c>
      <c r="K8" s="19" t="s">
        <v>27</v>
      </c>
    </row>
    <row r="9" spans="1:11" s="1" customFormat="1" ht="29.45" customHeight="1" x14ac:dyDescent="0.25">
      <c r="A9" s="16">
        <v>4</v>
      </c>
      <c r="B9" s="17" t="s">
        <v>440</v>
      </c>
      <c r="C9" s="21"/>
      <c r="D9" s="19"/>
      <c r="E9" s="24" t="s">
        <v>444</v>
      </c>
      <c r="F9" s="18"/>
      <c r="G9" s="22"/>
      <c r="H9" s="22" t="s">
        <v>439</v>
      </c>
      <c r="I9" s="19" t="s">
        <v>104</v>
      </c>
      <c r="J9" s="19" t="s">
        <v>8</v>
      </c>
      <c r="K9" s="19" t="s">
        <v>27</v>
      </c>
    </row>
    <row r="10" spans="1:11" s="1" customFormat="1" ht="29.45" customHeight="1" x14ac:dyDescent="0.25">
      <c r="A10" s="16">
        <v>5</v>
      </c>
      <c r="B10" s="20" t="s">
        <v>426</v>
      </c>
      <c r="C10" s="21"/>
      <c r="D10" s="19"/>
      <c r="E10" s="24" t="s">
        <v>444</v>
      </c>
      <c r="F10" s="18"/>
      <c r="G10" s="22"/>
      <c r="H10" s="22" t="s">
        <v>439</v>
      </c>
      <c r="I10" s="19" t="s">
        <v>104</v>
      </c>
      <c r="J10" s="19" t="s">
        <v>8</v>
      </c>
      <c r="K10" s="19" t="s">
        <v>27</v>
      </c>
    </row>
    <row r="11" spans="1:11" s="1" customFormat="1" ht="29.45" customHeight="1" x14ac:dyDescent="0.25">
      <c r="A11" s="16">
        <v>6</v>
      </c>
      <c r="B11" s="17" t="s">
        <v>446</v>
      </c>
      <c r="C11" s="21"/>
      <c r="D11" s="19"/>
      <c r="E11" s="24" t="s">
        <v>445</v>
      </c>
      <c r="F11" s="18"/>
      <c r="G11" s="22"/>
      <c r="H11" s="22" t="s">
        <v>439</v>
      </c>
      <c r="I11" s="19" t="s">
        <v>104</v>
      </c>
      <c r="J11" s="19" t="s">
        <v>8</v>
      </c>
      <c r="K11" s="19" t="s">
        <v>29</v>
      </c>
    </row>
    <row r="12" spans="1:11" s="1" customFormat="1" ht="29.45" customHeight="1" x14ac:dyDescent="0.25">
      <c r="A12" s="16">
        <v>7</v>
      </c>
      <c r="B12" s="64" t="s">
        <v>447</v>
      </c>
      <c r="C12" s="21"/>
      <c r="D12" s="19"/>
      <c r="E12" s="24" t="s">
        <v>443</v>
      </c>
      <c r="F12" s="18"/>
      <c r="G12" s="19"/>
      <c r="H12" s="22" t="s">
        <v>439</v>
      </c>
      <c r="I12" s="19" t="s">
        <v>104</v>
      </c>
      <c r="J12" s="19" t="s">
        <v>8</v>
      </c>
      <c r="K12" s="19" t="s">
        <v>29</v>
      </c>
    </row>
    <row r="13" spans="1:11" s="1" customFormat="1" ht="29.45" customHeight="1" x14ac:dyDescent="0.25">
      <c r="A13" s="16">
        <v>8</v>
      </c>
      <c r="B13" s="64" t="s">
        <v>448</v>
      </c>
      <c r="C13" s="21"/>
      <c r="D13" s="19"/>
      <c r="E13" s="24" t="s">
        <v>441</v>
      </c>
      <c r="F13" s="18"/>
      <c r="G13" s="19"/>
      <c r="H13" s="22" t="s">
        <v>439</v>
      </c>
      <c r="I13" s="19" t="s">
        <v>104</v>
      </c>
      <c r="J13" s="19" t="s">
        <v>8</v>
      </c>
      <c r="K13" s="19" t="s">
        <v>29</v>
      </c>
    </row>
    <row r="14" spans="1:11" s="1" customFormat="1" ht="29.45" customHeight="1" x14ac:dyDescent="0.25">
      <c r="A14" s="16">
        <v>9</v>
      </c>
      <c r="B14" s="64" t="s">
        <v>448</v>
      </c>
      <c r="C14" s="21"/>
      <c r="D14" s="19"/>
      <c r="E14" s="24" t="s">
        <v>443</v>
      </c>
      <c r="F14" s="18"/>
      <c r="G14" s="19"/>
      <c r="H14" s="22" t="s">
        <v>439</v>
      </c>
      <c r="I14" s="19" t="s">
        <v>104</v>
      </c>
      <c r="J14" s="19" t="s">
        <v>8</v>
      </c>
      <c r="K14" s="19" t="s">
        <v>29</v>
      </c>
    </row>
    <row r="15" spans="1:11" s="1" customFormat="1" ht="29.45" customHeight="1" x14ac:dyDescent="0.25">
      <c r="A15" s="16">
        <v>10</v>
      </c>
      <c r="B15" s="17" t="s">
        <v>446</v>
      </c>
      <c r="C15" s="21"/>
      <c r="D15" s="19"/>
      <c r="E15" s="24" t="s">
        <v>441</v>
      </c>
      <c r="F15" s="18"/>
      <c r="G15" s="22"/>
      <c r="H15" s="22" t="s">
        <v>439</v>
      </c>
      <c r="I15" s="19" t="s">
        <v>104</v>
      </c>
      <c r="J15" s="19" t="s">
        <v>8</v>
      </c>
      <c r="K15" s="19" t="s">
        <v>29</v>
      </c>
    </row>
    <row r="16" spans="1:11" s="1" customFormat="1" ht="29.45" customHeight="1" x14ac:dyDescent="0.25">
      <c r="A16" s="16">
        <v>11</v>
      </c>
      <c r="B16" s="17" t="s">
        <v>451</v>
      </c>
      <c r="C16" s="21"/>
      <c r="D16" s="19"/>
      <c r="E16" s="24" t="s">
        <v>449</v>
      </c>
      <c r="F16" s="18"/>
      <c r="G16" s="19"/>
      <c r="H16" s="22" t="s">
        <v>439</v>
      </c>
      <c r="I16" s="19" t="s">
        <v>104</v>
      </c>
      <c r="J16" s="19" t="s">
        <v>8</v>
      </c>
      <c r="K16" s="19" t="s">
        <v>281</v>
      </c>
    </row>
    <row r="17" spans="1:11" s="1" customFormat="1" ht="29.45" customHeight="1" x14ac:dyDescent="0.25">
      <c r="A17" s="16">
        <v>12</v>
      </c>
      <c r="B17" s="17" t="s">
        <v>452</v>
      </c>
      <c r="C17" s="21"/>
      <c r="D17" s="19"/>
      <c r="E17" s="24" t="s">
        <v>449</v>
      </c>
      <c r="F17" s="18"/>
      <c r="G17" s="19"/>
      <c r="H17" s="22" t="s">
        <v>439</v>
      </c>
      <c r="I17" s="19" t="s">
        <v>104</v>
      </c>
      <c r="J17" s="19" t="s">
        <v>8</v>
      </c>
      <c r="K17" s="19" t="s">
        <v>281</v>
      </c>
    </row>
    <row r="18" spans="1:11" s="1" customFormat="1" ht="29.45" customHeight="1" x14ac:dyDescent="0.25">
      <c r="A18" s="16">
        <v>13</v>
      </c>
      <c r="B18" s="17" t="s">
        <v>453</v>
      </c>
      <c r="C18" s="21"/>
      <c r="D18" s="19"/>
      <c r="E18" s="24" t="s">
        <v>450</v>
      </c>
      <c r="F18" s="18"/>
      <c r="G18" s="19"/>
      <c r="H18" s="22" t="s">
        <v>439</v>
      </c>
      <c r="I18" s="19" t="s">
        <v>104</v>
      </c>
      <c r="J18" s="19" t="s">
        <v>8</v>
      </c>
      <c r="K18" s="19" t="s">
        <v>281</v>
      </c>
    </row>
    <row r="19" spans="1:11" s="1" customFormat="1" ht="29.45" customHeight="1" x14ac:dyDescent="0.25">
      <c r="A19" s="16">
        <v>14</v>
      </c>
      <c r="B19" s="17" t="s">
        <v>454</v>
      </c>
      <c r="C19" s="21"/>
      <c r="D19" s="19"/>
      <c r="E19" s="24" t="s">
        <v>449</v>
      </c>
      <c r="F19" s="18"/>
      <c r="G19" s="19"/>
      <c r="H19" s="22" t="s">
        <v>439</v>
      </c>
      <c r="I19" s="19" t="s">
        <v>104</v>
      </c>
      <c r="J19" s="19" t="s">
        <v>8</v>
      </c>
      <c r="K19" s="19" t="s">
        <v>281</v>
      </c>
    </row>
    <row r="20" spans="1:11" s="1" customFormat="1" ht="29.45" customHeight="1" x14ac:dyDescent="0.25">
      <c r="A20" s="16">
        <v>15</v>
      </c>
      <c r="B20" s="17" t="s">
        <v>364</v>
      </c>
      <c r="C20" s="21" t="s">
        <v>67</v>
      </c>
      <c r="D20" s="19" t="s">
        <v>17</v>
      </c>
      <c r="E20" s="24" t="s">
        <v>363</v>
      </c>
      <c r="F20" s="18" t="s">
        <v>67</v>
      </c>
      <c r="G20" s="22" t="s">
        <v>359</v>
      </c>
      <c r="H20" s="22" t="s">
        <v>359</v>
      </c>
      <c r="I20" s="19" t="s">
        <v>358</v>
      </c>
      <c r="J20" s="19" t="s">
        <v>8</v>
      </c>
      <c r="K20" s="19" t="s">
        <v>281</v>
      </c>
    </row>
    <row r="21" spans="1:11" s="1" customFormat="1" ht="29.45" customHeight="1" x14ac:dyDescent="0.25">
      <c r="A21" s="16">
        <v>16</v>
      </c>
      <c r="B21" s="17" t="s">
        <v>368</v>
      </c>
      <c r="C21" s="21" t="s">
        <v>67</v>
      </c>
      <c r="D21" s="19" t="s">
        <v>17</v>
      </c>
      <c r="E21" s="24" t="s">
        <v>363</v>
      </c>
      <c r="F21" s="18" t="s">
        <v>67</v>
      </c>
      <c r="G21" s="22" t="s">
        <v>359</v>
      </c>
      <c r="H21" s="22" t="s">
        <v>359</v>
      </c>
      <c r="I21" s="19" t="s">
        <v>358</v>
      </c>
      <c r="J21" s="19" t="s">
        <v>8</v>
      </c>
      <c r="K21" s="19" t="s">
        <v>281</v>
      </c>
    </row>
    <row r="22" spans="1:11" s="1" customFormat="1" ht="29.45" customHeight="1" x14ac:dyDescent="0.25">
      <c r="A22" s="16">
        <v>17</v>
      </c>
      <c r="B22" s="17" t="s">
        <v>360</v>
      </c>
      <c r="C22" s="21" t="s">
        <v>67</v>
      </c>
      <c r="D22" s="19" t="s">
        <v>17</v>
      </c>
      <c r="E22" s="24" t="s">
        <v>363</v>
      </c>
      <c r="F22" s="18" t="s">
        <v>67</v>
      </c>
      <c r="G22" s="22" t="s">
        <v>359</v>
      </c>
      <c r="H22" s="22" t="s">
        <v>359</v>
      </c>
      <c r="I22" s="19" t="s">
        <v>358</v>
      </c>
      <c r="J22" s="19" t="s">
        <v>8</v>
      </c>
      <c r="K22" s="19" t="s">
        <v>281</v>
      </c>
    </row>
    <row r="23" spans="1:11" s="1" customFormat="1" ht="29.45" customHeight="1" x14ac:dyDescent="0.25">
      <c r="A23" s="16">
        <v>18</v>
      </c>
      <c r="B23" s="20" t="s">
        <v>426</v>
      </c>
      <c r="C23" s="21"/>
      <c r="D23" s="19"/>
      <c r="E23" s="24" t="s">
        <v>444</v>
      </c>
      <c r="F23" s="18"/>
      <c r="G23" s="19"/>
      <c r="H23" s="22" t="s">
        <v>439</v>
      </c>
      <c r="I23" s="19" t="s">
        <v>104</v>
      </c>
      <c r="J23" s="19" t="s">
        <v>8</v>
      </c>
      <c r="K23" s="19" t="s">
        <v>457</v>
      </c>
    </row>
    <row r="24" spans="1:11" s="1" customFormat="1" ht="29.45" customHeight="1" x14ac:dyDescent="0.25">
      <c r="A24" s="16">
        <v>19</v>
      </c>
      <c r="B24" s="17" t="s">
        <v>440</v>
      </c>
      <c r="C24" s="21"/>
      <c r="D24" s="19"/>
      <c r="E24" s="24" t="s">
        <v>441</v>
      </c>
      <c r="F24" s="18"/>
      <c r="G24" s="19"/>
      <c r="H24" s="22" t="s">
        <v>439</v>
      </c>
      <c r="I24" s="19" t="s">
        <v>104</v>
      </c>
      <c r="J24" s="19" t="s">
        <v>8</v>
      </c>
      <c r="K24" s="19" t="s">
        <v>457</v>
      </c>
    </row>
    <row r="25" spans="1:11" s="1" customFormat="1" ht="29.45" customHeight="1" x14ac:dyDescent="0.25">
      <c r="A25" s="16">
        <v>20</v>
      </c>
      <c r="B25" s="17" t="s">
        <v>442</v>
      </c>
      <c r="C25" s="21"/>
      <c r="D25" s="19"/>
      <c r="E25" s="24" t="s">
        <v>443</v>
      </c>
      <c r="F25" s="18"/>
      <c r="G25" s="19"/>
      <c r="H25" s="22" t="s">
        <v>439</v>
      </c>
      <c r="I25" s="19" t="s">
        <v>104</v>
      </c>
      <c r="J25" s="19" t="s">
        <v>8</v>
      </c>
      <c r="K25" s="19" t="s">
        <v>457</v>
      </c>
    </row>
    <row r="26" spans="1:11" s="1" customFormat="1" ht="29.45" customHeight="1" x14ac:dyDescent="0.25">
      <c r="A26" s="16">
        <v>21</v>
      </c>
      <c r="B26" s="17" t="s">
        <v>440</v>
      </c>
      <c r="C26" s="21"/>
      <c r="D26" s="19"/>
      <c r="E26" s="24" t="s">
        <v>444</v>
      </c>
      <c r="F26" s="18"/>
      <c r="G26" s="19"/>
      <c r="H26" s="22" t="s">
        <v>439</v>
      </c>
      <c r="I26" s="19" t="s">
        <v>104</v>
      </c>
      <c r="J26" s="19" t="s">
        <v>8</v>
      </c>
      <c r="K26" s="19" t="s">
        <v>457</v>
      </c>
    </row>
    <row r="27" spans="1:11" s="1" customFormat="1" ht="29.45" customHeight="1" x14ac:dyDescent="0.25">
      <c r="A27" s="16">
        <v>22</v>
      </c>
      <c r="B27" s="20" t="s">
        <v>426</v>
      </c>
      <c r="C27" s="21"/>
      <c r="D27" s="19"/>
      <c r="E27" s="24" t="s">
        <v>445</v>
      </c>
      <c r="F27" s="18"/>
      <c r="G27" s="19"/>
      <c r="H27" s="22" t="s">
        <v>439</v>
      </c>
      <c r="I27" s="19" t="s">
        <v>104</v>
      </c>
      <c r="J27" s="19" t="s">
        <v>8</v>
      </c>
      <c r="K27" s="19" t="s">
        <v>457</v>
      </c>
    </row>
    <row r="28" spans="1:11" s="1" customFormat="1" ht="29.45" customHeight="1" x14ac:dyDescent="0.25">
      <c r="A28" s="16">
        <v>23</v>
      </c>
      <c r="B28" s="17" t="s">
        <v>446</v>
      </c>
      <c r="C28" s="21"/>
      <c r="D28" s="22"/>
      <c r="E28" s="24" t="s">
        <v>444</v>
      </c>
      <c r="F28" s="18"/>
      <c r="G28" s="19"/>
      <c r="H28" s="22" t="s">
        <v>439</v>
      </c>
      <c r="I28" s="19" t="s">
        <v>104</v>
      </c>
      <c r="J28" s="19" t="s">
        <v>8</v>
      </c>
      <c r="K28" s="19" t="s">
        <v>458</v>
      </c>
    </row>
    <row r="29" spans="1:11" s="1" customFormat="1" ht="29.45" customHeight="1" x14ac:dyDescent="0.25">
      <c r="A29" s="16">
        <v>24</v>
      </c>
      <c r="B29" s="64" t="s">
        <v>447</v>
      </c>
      <c r="C29" s="21"/>
      <c r="D29" s="19"/>
      <c r="E29" s="24" t="s">
        <v>450</v>
      </c>
      <c r="F29" s="18"/>
      <c r="G29" s="19"/>
      <c r="H29" s="22" t="s">
        <v>439</v>
      </c>
      <c r="I29" s="19" t="s">
        <v>104</v>
      </c>
      <c r="J29" s="19" t="s">
        <v>8</v>
      </c>
      <c r="K29" s="19" t="s">
        <v>458</v>
      </c>
    </row>
    <row r="30" spans="1:11" s="1" customFormat="1" ht="29.45" customHeight="1" x14ac:dyDescent="0.25">
      <c r="A30" s="16">
        <v>25</v>
      </c>
      <c r="B30" s="17" t="s">
        <v>460</v>
      </c>
      <c r="C30" s="21"/>
      <c r="D30" s="19"/>
      <c r="E30" s="24" t="s">
        <v>463</v>
      </c>
      <c r="F30" s="18"/>
      <c r="G30" s="19"/>
      <c r="H30" s="22" t="s">
        <v>439</v>
      </c>
      <c r="I30" s="19" t="s">
        <v>104</v>
      </c>
      <c r="J30" s="19" t="s">
        <v>8</v>
      </c>
      <c r="K30" s="19" t="s">
        <v>458</v>
      </c>
    </row>
    <row r="31" spans="1:11" s="1" customFormat="1" ht="29.45" customHeight="1" x14ac:dyDescent="0.25">
      <c r="A31" s="16">
        <v>26</v>
      </c>
      <c r="B31" s="17" t="s">
        <v>446</v>
      </c>
      <c r="C31" s="21"/>
      <c r="D31" s="19"/>
      <c r="E31" s="24" t="s">
        <v>441</v>
      </c>
      <c r="F31" s="18"/>
      <c r="G31" s="19"/>
      <c r="H31" s="22" t="s">
        <v>439</v>
      </c>
      <c r="I31" s="19" t="s">
        <v>104</v>
      </c>
      <c r="J31" s="19" t="s">
        <v>8</v>
      </c>
      <c r="K31" s="19" t="s">
        <v>458</v>
      </c>
    </row>
    <row r="32" spans="1:11" s="1" customFormat="1" ht="29.45" customHeight="1" x14ac:dyDescent="0.25">
      <c r="A32" s="16">
        <v>28</v>
      </c>
      <c r="B32" s="17" t="s">
        <v>461</v>
      </c>
      <c r="C32" s="21"/>
      <c r="D32" s="19"/>
      <c r="E32" s="24" t="s">
        <v>464</v>
      </c>
      <c r="F32" s="18"/>
      <c r="G32" s="19"/>
      <c r="H32" s="22" t="s">
        <v>439</v>
      </c>
      <c r="I32" s="19" t="s">
        <v>104</v>
      </c>
      <c r="J32" s="19" t="s">
        <v>8</v>
      </c>
      <c r="K32" s="19" t="s">
        <v>459</v>
      </c>
    </row>
    <row r="33" spans="1:11" s="1" customFormat="1" ht="29.45" customHeight="1" x14ac:dyDescent="0.25">
      <c r="A33" s="16">
        <v>29</v>
      </c>
      <c r="B33" s="64" t="s">
        <v>462</v>
      </c>
      <c r="C33" s="21"/>
      <c r="D33" s="19"/>
      <c r="E33" s="24" t="s">
        <v>443</v>
      </c>
      <c r="F33" s="18"/>
      <c r="G33" s="19"/>
      <c r="H33" s="22" t="s">
        <v>439</v>
      </c>
      <c r="I33" s="19" t="s">
        <v>104</v>
      </c>
      <c r="J33" s="19" t="s">
        <v>8</v>
      </c>
      <c r="K33" s="19" t="s">
        <v>459</v>
      </c>
    </row>
    <row r="34" spans="1:11" s="1" customFormat="1" ht="29.45" customHeight="1" x14ac:dyDescent="0.25">
      <c r="A34" s="16">
        <v>30</v>
      </c>
      <c r="B34" s="17" t="s">
        <v>454</v>
      </c>
      <c r="C34" s="21"/>
      <c r="D34" s="19"/>
      <c r="E34" s="24" t="s">
        <v>465</v>
      </c>
      <c r="F34" s="18"/>
      <c r="G34" s="19"/>
      <c r="H34" s="22" t="s">
        <v>439</v>
      </c>
      <c r="I34" s="19" t="s">
        <v>104</v>
      </c>
      <c r="J34" s="19" t="s">
        <v>8</v>
      </c>
      <c r="K34" s="19" t="s">
        <v>459</v>
      </c>
    </row>
    <row r="35" spans="1:11" s="1" customFormat="1" ht="29.45" customHeight="1" x14ac:dyDescent="0.25">
      <c r="A35" s="16">
        <v>31</v>
      </c>
      <c r="B35" s="64" t="s">
        <v>448</v>
      </c>
      <c r="C35" s="21"/>
      <c r="D35" s="19"/>
      <c r="E35" s="24" t="s">
        <v>464</v>
      </c>
      <c r="F35" s="18"/>
      <c r="G35" s="19"/>
      <c r="H35" s="22" t="s">
        <v>439</v>
      </c>
      <c r="I35" s="19" t="s">
        <v>104</v>
      </c>
      <c r="J35" s="19" t="s">
        <v>8</v>
      </c>
      <c r="K35" s="19" t="s">
        <v>459</v>
      </c>
    </row>
    <row r="36" spans="1:11" s="1" customFormat="1" ht="29.45" customHeight="1" x14ac:dyDescent="0.25">
      <c r="A36" s="16">
        <v>32</v>
      </c>
      <c r="B36" s="64" t="s">
        <v>448</v>
      </c>
      <c r="C36" s="21"/>
      <c r="D36" s="19"/>
      <c r="E36" s="24" t="s">
        <v>464</v>
      </c>
      <c r="F36" s="18"/>
      <c r="G36" s="19"/>
      <c r="H36" s="22" t="s">
        <v>439</v>
      </c>
      <c r="I36" s="19" t="s">
        <v>104</v>
      </c>
      <c r="J36" s="19" t="s">
        <v>8</v>
      </c>
      <c r="K36" s="19" t="s">
        <v>459</v>
      </c>
    </row>
    <row r="37" spans="1:11" s="1" customFormat="1" ht="29.45" customHeight="1" x14ac:dyDescent="0.25">
      <c r="A37" s="16">
        <v>33</v>
      </c>
      <c r="B37" s="64" t="s">
        <v>447</v>
      </c>
      <c r="C37" s="21"/>
      <c r="D37" s="19"/>
      <c r="E37" s="24" t="s">
        <v>450</v>
      </c>
      <c r="F37" s="18"/>
      <c r="G37" s="19"/>
      <c r="H37" s="22" t="s">
        <v>439</v>
      </c>
      <c r="I37" s="19" t="s">
        <v>104</v>
      </c>
      <c r="J37" s="19" t="s">
        <v>8</v>
      </c>
      <c r="K37" s="19" t="s">
        <v>459</v>
      </c>
    </row>
    <row r="38" spans="1:11" ht="9" customHeight="1" x14ac:dyDescent="0.25"/>
    <row r="39" spans="1:11" ht="10.9" customHeight="1" x14ac:dyDescent="0.25"/>
    <row r="40" spans="1:11" ht="21.6" customHeight="1" x14ac:dyDescent="0.25">
      <c r="B40" s="3" t="s">
        <v>10</v>
      </c>
      <c r="C40" s="4"/>
      <c r="D40" s="5"/>
      <c r="E40" s="6"/>
      <c r="F40" s="4"/>
      <c r="G40" s="323" t="s">
        <v>380</v>
      </c>
      <c r="H40" s="323"/>
      <c r="I40" s="323"/>
    </row>
    <row r="41" spans="1:11" ht="11.45" customHeight="1" x14ac:dyDescent="0.25">
      <c r="B41" s="3"/>
      <c r="C41" s="4"/>
      <c r="D41" s="5"/>
      <c r="E41" s="6"/>
      <c r="F41" s="4"/>
      <c r="G41" s="51"/>
      <c r="H41" s="51"/>
      <c r="I41" s="51"/>
    </row>
    <row r="42" spans="1:11" ht="21.6" customHeight="1" x14ac:dyDescent="0.25">
      <c r="B42" s="3" t="s">
        <v>11</v>
      </c>
      <c r="C42" s="3"/>
      <c r="D42" s="3"/>
      <c r="E42" s="3"/>
      <c r="F42" s="3"/>
      <c r="G42" s="323" t="s">
        <v>224</v>
      </c>
      <c r="H42" s="323"/>
      <c r="I42" s="323"/>
    </row>
    <row r="43" spans="1:11" ht="9" customHeight="1" x14ac:dyDescent="0.25">
      <c r="B43" s="3"/>
      <c r="C43" s="3"/>
      <c r="D43" s="3"/>
      <c r="E43" s="3"/>
      <c r="F43" s="3"/>
      <c r="G43" s="51"/>
      <c r="H43" s="51"/>
      <c r="I43" s="51"/>
    </row>
    <row r="44" spans="1:11" ht="21.6" customHeight="1" x14ac:dyDescent="0.25">
      <c r="B44" s="3" t="s">
        <v>12</v>
      </c>
      <c r="C44" s="7"/>
      <c r="D44" s="7"/>
      <c r="E44" s="7"/>
      <c r="F44" s="7"/>
      <c r="G44" s="323" t="s">
        <v>380</v>
      </c>
      <c r="H44" s="323"/>
      <c r="I44" s="323"/>
    </row>
  </sheetData>
  <autoFilter ref="A5:K37"/>
  <sortState ref="A6:K38">
    <sortCondition ref="K6:K38"/>
  </sortState>
  <mergeCells count="7">
    <mergeCell ref="G44:I44"/>
    <mergeCell ref="B1:K1"/>
    <mergeCell ref="B2:K2"/>
    <mergeCell ref="B3:K3"/>
    <mergeCell ref="I4:K4"/>
    <mergeCell ref="G40:I40"/>
    <mergeCell ref="G42:I42"/>
  </mergeCells>
  <conditionalFormatting sqref="C8">
    <cfRule type="expression" dxfId="21" priority="2" stopIfTrue="1">
      <formula>$O8=2018</formula>
    </cfRule>
  </conditionalFormatting>
  <conditionalFormatting sqref="C7">
    <cfRule type="expression" dxfId="20" priority="1" stopIfTrue="1">
      <formula>$N7=2018</formula>
    </cfRule>
  </conditionalFormatting>
  <pageMargins left="0.23622047244094491" right="0.23622047244094491" top="0.35433070866141736" bottom="0.35433070866141736" header="0.31496062992125984" footer="0.31496062992125984"/>
  <pageSetup paperSize="9" scale="81" fitToHeight="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9"/>
  <sheetViews>
    <sheetView view="pageBreakPreview" topLeftCell="A2" zoomScale="90" zoomScaleNormal="90" zoomScaleSheetLayoutView="90" workbookViewId="0">
      <selection activeCell="A2" sqref="A2:Z5"/>
    </sheetView>
  </sheetViews>
  <sheetFormatPr defaultColWidth="10.28515625" defaultRowHeight="15" x14ac:dyDescent="0.25"/>
  <cols>
    <col min="1" max="1" width="4" customWidth="1"/>
    <col min="2" max="2" width="19.85546875" customWidth="1"/>
    <col min="3" max="3" width="12.42578125" hidden="1" customWidth="1"/>
    <col min="4" max="4" width="5.28515625" customWidth="1"/>
    <col min="5" max="5" width="41.5703125" customWidth="1"/>
    <col min="6" max="6" width="14.5703125" hidden="1" customWidth="1"/>
    <col min="7" max="7" width="20.140625" hidden="1" customWidth="1"/>
    <col min="8" max="8" width="24.7109375" hidden="1" customWidth="1"/>
    <col min="9" max="9" width="15.85546875" customWidth="1"/>
    <col min="10" max="10" width="16.5703125" customWidth="1"/>
    <col min="11" max="11" width="10" customWidth="1"/>
    <col min="12" max="13" width="9.140625" customWidth="1"/>
    <col min="14" max="14" width="3.85546875" customWidth="1"/>
    <col min="15" max="15" width="9.28515625" customWidth="1"/>
    <col min="16" max="17" width="9.85546875" customWidth="1"/>
    <col min="18" max="18" width="4" customWidth="1"/>
    <col min="19" max="19" width="10.140625" customWidth="1"/>
    <col min="20" max="20" width="10.5703125" customWidth="1"/>
    <col min="21" max="21" width="9.28515625" customWidth="1"/>
    <col min="22" max="22" width="4.140625" customWidth="1"/>
    <col min="23" max="23" width="3" customWidth="1"/>
    <col min="24" max="26" width="9.42578125" customWidth="1"/>
  </cols>
  <sheetData>
    <row r="1" spans="1:32" ht="72.599999999999994" customHeight="1" x14ac:dyDescent="0.6">
      <c r="A1" s="479" t="s">
        <v>383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</row>
    <row r="2" spans="1:32" s="183" customFormat="1" ht="30.75" customHeight="1" x14ac:dyDescent="0.25">
      <c r="A2" s="480" t="s">
        <v>656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182"/>
      <c r="AB2" s="182"/>
      <c r="AC2" s="182"/>
      <c r="AD2" s="182"/>
      <c r="AE2" s="182"/>
      <c r="AF2" s="182"/>
    </row>
    <row r="3" spans="1:32" s="184" customFormat="1" ht="30.75" customHeight="1" x14ac:dyDescent="0.25">
      <c r="A3" s="481" t="s">
        <v>626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</row>
    <row r="4" spans="1:32" s="183" customFormat="1" ht="30.75" customHeight="1" x14ac:dyDescent="0.25">
      <c r="A4" s="482" t="s">
        <v>225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</row>
    <row r="5" spans="1:32" s="185" customFormat="1" ht="30.75" customHeight="1" x14ac:dyDescent="0.25">
      <c r="A5" s="483" t="s">
        <v>710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</row>
    <row r="6" spans="1:32" s="186" customFormat="1" ht="74.45" customHeight="1" x14ac:dyDescent="0.25">
      <c r="A6" s="450" t="s">
        <v>647</v>
      </c>
      <c r="B6" s="450"/>
      <c r="C6" s="313"/>
      <c r="D6" s="313"/>
      <c r="E6" s="478" t="s">
        <v>762</v>
      </c>
      <c r="F6" s="462"/>
      <c r="G6" s="462"/>
      <c r="H6" s="462"/>
      <c r="I6" s="462"/>
      <c r="J6" s="462"/>
      <c r="K6" s="462"/>
      <c r="L6" s="462"/>
      <c r="M6" s="301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</row>
    <row r="7" spans="1:32" s="34" customFormat="1" ht="22.5" customHeight="1" x14ac:dyDescent="0.3">
      <c r="A7" s="314" t="s">
        <v>104</v>
      </c>
      <c r="B7" s="314"/>
      <c r="C7" s="315"/>
      <c r="D7" s="94"/>
      <c r="E7" s="94"/>
      <c r="F7" s="94"/>
      <c r="G7" s="316"/>
      <c r="H7" s="316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484" t="s">
        <v>759</v>
      </c>
      <c r="X7" s="484"/>
      <c r="Y7" s="484"/>
      <c r="Z7" s="484"/>
    </row>
    <row r="8" spans="1:32" s="188" customFormat="1" ht="15" customHeight="1" x14ac:dyDescent="0.25">
      <c r="A8" s="352" t="s">
        <v>220</v>
      </c>
      <c r="B8" s="354" t="s">
        <v>190</v>
      </c>
      <c r="C8" s="354" t="s">
        <v>648</v>
      </c>
      <c r="D8" s="352" t="s">
        <v>3</v>
      </c>
      <c r="E8" s="354" t="s">
        <v>191</v>
      </c>
      <c r="F8" s="354" t="s">
        <v>648</v>
      </c>
      <c r="G8" s="354" t="s">
        <v>4</v>
      </c>
      <c r="H8" s="354" t="s">
        <v>5</v>
      </c>
      <c r="I8" s="354" t="s">
        <v>6</v>
      </c>
      <c r="J8" s="354" t="s">
        <v>7</v>
      </c>
      <c r="K8" s="412" t="s">
        <v>649</v>
      </c>
      <c r="L8" s="413"/>
      <c r="M8" s="413"/>
      <c r="N8" s="414"/>
      <c r="O8" s="415" t="s">
        <v>650</v>
      </c>
      <c r="P8" s="416"/>
      <c r="Q8" s="416"/>
      <c r="R8" s="417"/>
      <c r="S8" s="412" t="s">
        <v>750</v>
      </c>
      <c r="T8" s="413"/>
      <c r="U8" s="413"/>
      <c r="V8" s="414"/>
      <c r="W8" s="418" t="s">
        <v>652</v>
      </c>
      <c r="X8" s="404" t="s">
        <v>708</v>
      </c>
      <c r="Y8" s="404" t="s">
        <v>709</v>
      </c>
      <c r="Z8" s="406" t="s">
        <v>653</v>
      </c>
      <c r="AA8" s="187"/>
    </row>
    <row r="9" spans="1:32" s="188" customFormat="1" ht="41.25" customHeight="1" x14ac:dyDescent="0.25">
      <c r="A9" s="353"/>
      <c r="B9" s="355"/>
      <c r="C9" s="355"/>
      <c r="D9" s="353"/>
      <c r="E9" s="355"/>
      <c r="F9" s="355"/>
      <c r="G9" s="355"/>
      <c r="H9" s="355"/>
      <c r="I9" s="355"/>
      <c r="J9" s="355"/>
      <c r="K9" s="203" t="s">
        <v>708</v>
      </c>
      <c r="L9" s="204" t="s">
        <v>709</v>
      </c>
      <c r="M9" s="204" t="s">
        <v>655</v>
      </c>
      <c r="N9" s="205" t="s">
        <v>220</v>
      </c>
      <c r="O9" s="203" t="s">
        <v>708</v>
      </c>
      <c r="P9" s="204" t="s">
        <v>709</v>
      </c>
      <c r="Q9" s="207" t="s">
        <v>655</v>
      </c>
      <c r="R9" s="208" t="s">
        <v>220</v>
      </c>
      <c r="S9" s="203" t="s">
        <v>708</v>
      </c>
      <c r="T9" s="204" t="s">
        <v>709</v>
      </c>
      <c r="U9" s="204" t="s">
        <v>655</v>
      </c>
      <c r="V9" s="205" t="s">
        <v>220</v>
      </c>
      <c r="W9" s="485"/>
      <c r="X9" s="405"/>
      <c r="Y9" s="405"/>
      <c r="Z9" s="407"/>
      <c r="AA9" s="187"/>
    </row>
    <row r="10" spans="1:32" s="191" customFormat="1" ht="43.9" customHeight="1" x14ac:dyDescent="0.25">
      <c r="A10" s="221">
        <v>1</v>
      </c>
      <c r="B10" s="56" t="s">
        <v>726</v>
      </c>
      <c r="C10" s="53"/>
      <c r="D10" s="55"/>
      <c r="E10" s="52" t="s">
        <v>727</v>
      </c>
      <c r="F10" s="53" t="s">
        <v>488</v>
      </c>
      <c r="G10" s="300" t="s">
        <v>100</v>
      </c>
      <c r="H10" s="300" t="s">
        <v>483</v>
      </c>
      <c r="I10" s="300" t="s">
        <v>104</v>
      </c>
      <c r="J10" s="300" t="s">
        <v>8</v>
      </c>
      <c r="K10" s="302">
        <v>64</v>
      </c>
      <c r="L10" s="302">
        <v>68</v>
      </c>
      <c r="M10" s="303">
        <f t="shared" ref="M10" si="0">(K10+L10)/2</f>
        <v>66</v>
      </c>
      <c r="N10" s="304">
        <v>1</v>
      </c>
      <c r="O10" s="302">
        <v>66.25</v>
      </c>
      <c r="P10" s="302">
        <v>67</v>
      </c>
      <c r="Q10" s="303">
        <f t="shared" ref="Q10" si="1">(O10+P10)/2</f>
        <v>66.625</v>
      </c>
      <c r="R10" s="304">
        <v>1</v>
      </c>
      <c r="S10" s="302">
        <v>69</v>
      </c>
      <c r="T10" s="302">
        <v>69</v>
      </c>
      <c r="U10" s="303">
        <f t="shared" ref="U10" si="2">(S10+T10)/2</f>
        <v>69</v>
      </c>
      <c r="V10" s="304">
        <v>1</v>
      </c>
      <c r="W10" s="304"/>
      <c r="X10" s="303">
        <f t="shared" ref="X10:Y10" si="3">(K10+O10+S10)/3</f>
        <v>66.416666666666671</v>
      </c>
      <c r="Y10" s="303">
        <f t="shared" si="3"/>
        <v>68</v>
      </c>
      <c r="Z10" s="305">
        <f t="shared" ref="Z10" si="4">(X10+Y10)/2</f>
        <v>67.208333333333343</v>
      </c>
    </row>
    <row r="11" spans="1:32" s="191" customFormat="1" ht="43.9" customHeight="1" x14ac:dyDescent="0.25">
      <c r="A11" s="487" t="s">
        <v>389</v>
      </c>
      <c r="B11" s="488"/>
      <c r="C11" s="488"/>
      <c r="D11" s="488"/>
      <c r="E11" s="488"/>
      <c r="F11" s="488"/>
      <c r="G11" s="488"/>
      <c r="H11" s="488"/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9"/>
    </row>
    <row r="12" spans="1:32" s="191" customFormat="1" ht="43.9" customHeight="1" x14ac:dyDescent="0.25">
      <c r="A12" s="221">
        <f>RANK(Z12,Z$10:Z$15,0)</f>
        <v>1</v>
      </c>
      <c r="B12" s="52" t="s">
        <v>732</v>
      </c>
      <c r="C12" s="53" t="s">
        <v>516</v>
      </c>
      <c r="D12" s="300" t="s">
        <v>467</v>
      </c>
      <c r="E12" s="52" t="s">
        <v>733</v>
      </c>
      <c r="F12" s="53" t="s">
        <v>517</v>
      </c>
      <c r="G12" s="300" t="s">
        <v>518</v>
      </c>
      <c r="H12" s="300" t="s">
        <v>495</v>
      </c>
      <c r="I12" s="300" t="s">
        <v>23</v>
      </c>
      <c r="J12" s="300" t="s">
        <v>8</v>
      </c>
      <c r="K12" s="302">
        <v>70.25</v>
      </c>
      <c r="L12" s="302">
        <v>71</v>
      </c>
      <c r="M12" s="303">
        <f>(K12+L12)/2</f>
        <v>70.625</v>
      </c>
      <c r="N12" s="304">
        <f>RANK(M12,M$12:M$15,0)</f>
        <v>1</v>
      </c>
      <c r="O12" s="302">
        <v>67.25</v>
      </c>
      <c r="P12" s="302">
        <v>68</v>
      </c>
      <c r="Q12" s="303">
        <f>(O12+P12)/2</f>
        <v>67.625</v>
      </c>
      <c r="R12" s="304">
        <f>RANK(Q12,Q$12:Q$15,0)</f>
        <v>1</v>
      </c>
      <c r="S12" s="302">
        <v>68.5</v>
      </c>
      <c r="T12" s="302">
        <v>69</v>
      </c>
      <c r="U12" s="303">
        <f>(S12+T12)/2</f>
        <v>68.75</v>
      </c>
      <c r="V12" s="304">
        <f>RANK(U12,U$12:U$15,0)</f>
        <v>1</v>
      </c>
      <c r="W12" s="304"/>
      <c r="X12" s="303">
        <f t="shared" ref="X12:Y15" si="5">(K12+O12+S12)/3</f>
        <v>68.666666666666671</v>
      </c>
      <c r="Y12" s="303">
        <f t="shared" si="5"/>
        <v>69.333333333333329</v>
      </c>
      <c r="Z12" s="305">
        <f>(X12+Y12)/2</f>
        <v>69</v>
      </c>
    </row>
    <row r="13" spans="1:32" s="191" customFormat="1" ht="43.9" customHeight="1" x14ac:dyDescent="0.25">
      <c r="A13" s="221">
        <v>2</v>
      </c>
      <c r="B13" s="52" t="s">
        <v>728</v>
      </c>
      <c r="C13" s="53" t="s">
        <v>548</v>
      </c>
      <c r="D13" s="300" t="s">
        <v>17</v>
      </c>
      <c r="E13" s="52" t="s">
        <v>729</v>
      </c>
      <c r="F13" s="53" t="s">
        <v>549</v>
      </c>
      <c r="G13" s="300" t="s">
        <v>100</v>
      </c>
      <c r="H13" s="300" t="s">
        <v>483</v>
      </c>
      <c r="I13" s="300" t="s">
        <v>104</v>
      </c>
      <c r="J13" s="300" t="s">
        <v>8</v>
      </c>
      <c r="K13" s="302">
        <v>30.5</v>
      </c>
      <c r="L13" s="302">
        <v>63</v>
      </c>
      <c r="M13" s="303">
        <f>(K13+L13)/2</f>
        <v>46.75</v>
      </c>
      <c r="N13" s="304">
        <f t="shared" ref="N13:N15" si="6">RANK(M13,M$12:M$15,0)</f>
        <v>2</v>
      </c>
      <c r="O13" s="302">
        <v>37</v>
      </c>
      <c r="P13" s="302">
        <v>49</v>
      </c>
      <c r="Q13" s="303">
        <f>(O13+P13)/2</f>
        <v>43</v>
      </c>
      <c r="R13" s="304">
        <f t="shared" ref="R13:R15" si="7">RANK(Q13,Q$12:Q$15,0)</f>
        <v>4</v>
      </c>
      <c r="S13" s="302">
        <v>37.25</v>
      </c>
      <c r="T13" s="302">
        <v>59</v>
      </c>
      <c r="U13" s="303">
        <f>(S13+T13)/2</f>
        <v>48.125</v>
      </c>
      <c r="V13" s="304">
        <f t="shared" ref="V13:V15" si="8">RANK(U13,U$12:U$15,0)</f>
        <v>2</v>
      </c>
      <c r="W13" s="304"/>
      <c r="X13" s="303">
        <f t="shared" si="5"/>
        <v>34.916666666666664</v>
      </c>
      <c r="Y13" s="303">
        <f t="shared" si="5"/>
        <v>57</v>
      </c>
      <c r="Z13" s="305">
        <f>(X13+Y13)/2</f>
        <v>45.958333333333329</v>
      </c>
    </row>
    <row r="14" spans="1:32" s="191" customFormat="1" ht="43.9" customHeight="1" x14ac:dyDescent="0.25">
      <c r="A14" s="221">
        <v>3</v>
      </c>
      <c r="B14" s="52" t="s">
        <v>734</v>
      </c>
      <c r="C14" s="53" t="s">
        <v>603</v>
      </c>
      <c r="D14" s="300"/>
      <c r="E14" s="52" t="s">
        <v>729</v>
      </c>
      <c r="F14" s="53" t="s">
        <v>549</v>
      </c>
      <c r="G14" s="300" t="s">
        <v>100</v>
      </c>
      <c r="H14" s="300" t="s">
        <v>483</v>
      </c>
      <c r="I14" s="300" t="s">
        <v>104</v>
      </c>
      <c r="J14" s="300" t="s">
        <v>8</v>
      </c>
      <c r="K14" s="302">
        <v>31.5</v>
      </c>
      <c r="L14" s="302">
        <v>51</v>
      </c>
      <c r="M14" s="303">
        <f>(K14+L14)/2</f>
        <v>41.25</v>
      </c>
      <c r="N14" s="304">
        <f t="shared" si="6"/>
        <v>4</v>
      </c>
      <c r="O14" s="302">
        <v>35.25</v>
      </c>
      <c r="P14" s="302">
        <v>53</v>
      </c>
      <c r="Q14" s="303">
        <f>(O14+P14)/2</f>
        <v>44.125</v>
      </c>
      <c r="R14" s="304">
        <f t="shared" si="7"/>
        <v>2</v>
      </c>
      <c r="S14" s="302">
        <v>32.75</v>
      </c>
      <c r="T14" s="302">
        <v>51</v>
      </c>
      <c r="U14" s="303">
        <f>(S14+T14)/2</f>
        <v>41.875</v>
      </c>
      <c r="V14" s="304">
        <f t="shared" si="8"/>
        <v>3</v>
      </c>
      <c r="W14" s="304"/>
      <c r="X14" s="303">
        <f t="shared" si="5"/>
        <v>33.166666666666664</v>
      </c>
      <c r="Y14" s="303">
        <f t="shared" si="5"/>
        <v>51.666666666666664</v>
      </c>
      <c r="Z14" s="305">
        <f>(X14+Y14)/2</f>
        <v>42.416666666666664</v>
      </c>
    </row>
    <row r="15" spans="1:32" s="191" customFormat="1" ht="43.9" customHeight="1" x14ac:dyDescent="0.25">
      <c r="A15" s="221">
        <v>4</v>
      </c>
      <c r="B15" s="52" t="s">
        <v>730</v>
      </c>
      <c r="C15" s="53"/>
      <c r="D15" s="300"/>
      <c r="E15" s="58" t="s">
        <v>731</v>
      </c>
      <c r="F15" s="53"/>
      <c r="G15" s="300"/>
      <c r="H15" s="300"/>
      <c r="I15" s="300" t="s">
        <v>104</v>
      </c>
      <c r="J15" s="300" t="s">
        <v>8</v>
      </c>
      <c r="K15" s="302">
        <v>30.25</v>
      </c>
      <c r="L15" s="302">
        <v>58</v>
      </c>
      <c r="M15" s="303">
        <f>(K15+L15)/2</f>
        <v>44.125</v>
      </c>
      <c r="N15" s="304">
        <f t="shared" si="6"/>
        <v>3</v>
      </c>
      <c r="O15" s="302">
        <v>33.75</v>
      </c>
      <c r="P15" s="302">
        <v>54</v>
      </c>
      <c r="Q15" s="303">
        <f>(O15+P15)/2</f>
        <v>43.875</v>
      </c>
      <c r="R15" s="304">
        <f t="shared" si="7"/>
        <v>3</v>
      </c>
      <c r="S15" s="302">
        <v>24</v>
      </c>
      <c r="T15" s="302">
        <v>54</v>
      </c>
      <c r="U15" s="303">
        <f>(S15+T15)/2</f>
        <v>39</v>
      </c>
      <c r="V15" s="304">
        <f t="shared" si="8"/>
        <v>4</v>
      </c>
      <c r="W15" s="304"/>
      <c r="X15" s="303">
        <f t="shared" si="5"/>
        <v>29.333333333333332</v>
      </c>
      <c r="Y15" s="303">
        <f t="shared" si="5"/>
        <v>55.333333333333336</v>
      </c>
      <c r="Z15" s="305">
        <f>(X15+Y15)/2</f>
        <v>42.333333333333336</v>
      </c>
    </row>
    <row r="16" spans="1:32" s="191" customFormat="1" ht="10.5" customHeight="1" x14ac:dyDescent="0.25">
      <c r="A16" s="225"/>
      <c r="B16" s="226"/>
      <c r="C16" s="121"/>
      <c r="D16" s="125"/>
      <c r="E16" s="226"/>
      <c r="F16" s="227"/>
      <c r="G16" s="228"/>
      <c r="H16" s="228"/>
      <c r="I16" s="125"/>
      <c r="J16" s="125"/>
      <c r="K16" s="229"/>
      <c r="L16" s="230"/>
      <c r="M16" s="230"/>
      <c r="N16" s="231"/>
      <c r="O16" s="229"/>
      <c r="P16" s="230"/>
      <c r="Q16" s="230"/>
      <c r="R16" s="231"/>
      <c r="S16" s="229"/>
      <c r="T16" s="230"/>
      <c r="U16" s="230"/>
      <c r="V16" s="231"/>
      <c r="W16" s="231"/>
      <c r="X16" s="229"/>
      <c r="Y16" s="229"/>
      <c r="Z16" s="232"/>
    </row>
    <row r="17" spans="1:35" s="191" customFormat="1" ht="13.5" customHeight="1" x14ac:dyDescent="0.25">
      <c r="A17" s="225"/>
      <c r="B17" s="226"/>
      <c r="C17" s="121"/>
      <c r="D17" s="125"/>
      <c r="E17" s="226"/>
      <c r="F17" s="227"/>
      <c r="G17" s="228"/>
      <c r="H17" s="228"/>
      <c r="I17" s="125"/>
      <c r="J17" s="125"/>
      <c r="K17" s="229"/>
      <c r="L17" s="230"/>
      <c r="M17" s="230"/>
      <c r="N17" s="231"/>
      <c r="O17" s="229"/>
      <c r="P17" s="230"/>
      <c r="Q17" s="230"/>
      <c r="R17" s="231"/>
      <c r="S17" s="229"/>
      <c r="T17" s="230"/>
      <c r="U17" s="230"/>
      <c r="V17" s="231"/>
      <c r="W17" s="231"/>
      <c r="X17" s="229"/>
      <c r="Y17" s="229"/>
      <c r="Z17" s="23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321" customFormat="1" ht="31.15" customHeight="1" x14ac:dyDescent="0.35">
      <c r="A18" s="317"/>
      <c r="B18" s="317" t="s">
        <v>10</v>
      </c>
      <c r="C18" s="317" t="s">
        <v>10</v>
      </c>
      <c r="D18" s="317"/>
      <c r="E18" s="318"/>
      <c r="F18" s="317"/>
      <c r="G18" s="317"/>
      <c r="H18" s="317"/>
      <c r="I18" s="317"/>
      <c r="J18" s="486" t="s">
        <v>380</v>
      </c>
      <c r="K18" s="486"/>
      <c r="L18" s="486"/>
      <c r="M18" s="486"/>
      <c r="N18" s="486"/>
      <c r="O18" s="486"/>
      <c r="P18" s="486"/>
      <c r="Q18" s="486"/>
      <c r="R18" s="486"/>
      <c r="S18" s="486"/>
      <c r="T18" s="319"/>
      <c r="U18" s="319"/>
      <c r="V18" s="317"/>
      <c r="W18" s="319"/>
      <c r="X18" s="317"/>
      <c r="Y18" s="317"/>
      <c r="Z18" s="320"/>
    </row>
    <row r="19" spans="1:35" s="322" customFormat="1" ht="31.15" customHeight="1" x14ac:dyDescent="0.35">
      <c r="A19" s="317"/>
      <c r="B19" s="317" t="s">
        <v>11</v>
      </c>
      <c r="C19" s="317" t="s">
        <v>11</v>
      </c>
      <c r="D19" s="317"/>
      <c r="E19" s="318"/>
      <c r="F19" s="317"/>
      <c r="G19" s="317"/>
      <c r="H19" s="317"/>
      <c r="I19" s="317"/>
      <c r="J19" s="319" t="s">
        <v>224</v>
      </c>
      <c r="K19" s="317"/>
      <c r="L19" s="319"/>
      <c r="M19" s="319"/>
      <c r="N19" s="319"/>
      <c r="O19" s="317"/>
      <c r="P19" s="319"/>
      <c r="Q19" s="319"/>
      <c r="R19" s="319"/>
      <c r="S19" s="317"/>
      <c r="T19" s="319"/>
      <c r="U19" s="319"/>
      <c r="V19" s="317"/>
      <c r="W19" s="319"/>
      <c r="X19" s="317"/>
      <c r="Y19" s="317"/>
      <c r="Z19" s="320"/>
    </row>
  </sheetData>
  <sortState ref="A12:AI15">
    <sortCondition descending="1" ref="Z12:Z15"/>
  </sortState>
  <mergeCells count="27">
    <mergeCell ref="J18:S18"/>
    <mergeCell ref="J8:J9"/>
    <mergeCell ref="K8:N8"/>
    <mergeCell ref="O8:R8"/>
    <mergeCell ref="S8:V8"/>
    <mergeCell ref="A11:Z11"/>
    <mergeCell ref="W7:Z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Y8:Y9"/>
    <mergeCell ref="Z8:Z9"/>
    <mergeCell ref="W8:W9"/>
    <mergeCell ref="X8:X9"/>
    <mergeCell ref="A6:B6"/>
    <mergeCell ref="E6:L6"/>
    <mergeCell ref="A1:Z1"/>
    <mergeCell ref="A2:Z2"/>
    <mergeCell ref="A3:Z3"/>
    <mergeCell ref="A4:Z4"/>
    <mergeCell ref="A5:Z5"/>
  </mergeCells>
  <printOptions horizontalCentered="1"/>
  <pageMargins left="0" right="0" top="0" bottom="0" header="0.31496062992125984" footer="0.19685039370078741"/>
  <pageSetup paperSize="9" scale="61" fitToHeight="0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2"/>
  <sheetViews>
    <sheetView view="pageBreakPreview" topLeftCell="A13" zoomScale="90" zoomScaleNormal="90" zoomScaleSheetLayoutView="90" workbookViewId="0">
      <selection activeCell="A21" sqref="A21:XFD22"/>
    </sheetView>
  </sheetViews>
  <sheetFormatPr defaultColWidth="10.28515625" defaultRowHeight="15" x14ac:dyDescent="0.25"/>
  <cols>
    <col min="1" max="1" width="4" customWidth="1"/>
    <col min="2" max="2" width="20.7109375" customWidth="1"/>
    <col min="3" max="3" width="12.42578125" hidden="1" customWidth="1"/>
    <col min="4" max="4" width="5.28515625" customWidth="1"/>
    <col min="5" max="5" width="41.5703125" customWidth="1"/>
    <col min="6" max="6" width="14.5703125" hidden="1" customWidth="1"/>
    <col min="7" max="7" width="20.140625" hidden="1" customWidth="1"/>
    <col min="8" max="8" width="24.7109375" hidden="1" customWidth="1"/>
    <col min="9" max="9" width="15.85546875" customWidth="1"/>
    <col min="10" max="10" width="16.5703125" customWidth="1"/>
    <col min="11" max="11" width="10" customWidth="1"/>
    <col min="12" max="13" width="9.140625" customWidth="1"/>
    <col min="14" max="14" width="3.85546875" customWidth="1"/>
    <col min="15" max="15" width="9.28515625" customWidth="1"/>
    <col min="16" max="17" width="9.85546875" customWidth="1"/>
    <col min="18" max="18" width="4" customWidth="1"/>
    <col min="19" max="19" width="10.140625" customWidth="1"/>
    <col min="20" max="20" width="10.5703125" customWidth="1"/>
    <col min="21" max="21" width="9.28515625" customWidth="1"/>
    <col min="22" max="22" width="4.140625" customWidth="1"/>
    <col min="23" max="23" width="3" customWidth="1"/>
    <col min="24" max="26" width="9.42578125" customWidth="1"/>
  </cols>
  <sheetData>
    <row r="1" spans="1:32" ht="72.599999999999994" customHeight="1" x14ac:dyDescent="0.6">
      <c r="A1" s="479" t="s">
        <v>383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</row>
    <row r="2" spans="1:32" s="183" customFormat="1" ht="30.75" customHeight="1" x14ac:dyDescent="0.25">
      <c r="A2" s="480" t="s">
        <v>749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182"/>
      <c r="AB2" s="182"/>
      <c r="AC2" s="182"/>
      <c r="AD2" s="182"/>
      <c r="AE2" s="182"/>
      <c r="AF2" s="182"/>
    </row>
    <row r="3" spans="1:32" s="184" customFormat="1" ht="30.75" customHeight="1" x14ac:dyDescent="0.25">
      <c r="A3" s="481" t="s">
        <v>626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</row>
    <row r="4" spans="1:32" s="183" customFormat="1" ht="30.75" customHeight="1" x14ac:dyDescent="0.25">
      <c r="A4" s="482" t="s">
        <v>225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</row>
    <row r="5" spans="1:32" s="185" customFormat="1" ht="30.75" customHeight="1" x14ac:dyDescent="0.25">
      <c r="A5" s="483" t="s">
        <v>643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</row>
    <row r="6" spans="1:32" s="186" customFormat="1" ht="64.900000000000006" customHeight="1" x14ac:dyDescent="0.25">
      <c r="A6" s="450" t="s">
        <v>647</v>
      </c>
      <c r="B6" s="450"/>
      <c r="C6" s="313"/>
      <c r="D6" s="313"/>
      <c r="E6" s="478" t="s">
        <v>762</v>
      </c>
      <c r="F6" s="462"/>
      <c r="G6" s="462"/>
      <c r="H6" s="462"/>
      <c r="I6" s="462"/>
      <c r="J6" s="462"/>
      <c r="K6" s="462"/>
      <c r="L6" s="462"/>
      <c r="M6" s="301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</row>
    <row r="7" spans="1:32" s="34" customFormat="1" ht="22.5" customHeight="1" x14ac:dyDescent="0.3">
      <c r="A7" s="314" t="s">
        <v>104</v>
      </c>
      <c r="B7" s="314"/>
      <c r="C7" s="315"/>
      <c r="D7" s="94"/>
      <c r="E7" s="94"/>
      <c r="F7" s="94"/>
      <c r="G7" s="316"/>
      <c r="H7" s="316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484" t="s">
        <v>759</v>
      </c>
      <c r="X7" s="484"/>
      <c r="Y7" s="484"/>
      <c r="Z7" s="484"/>
    </row>
    <row r="8" spans="1:32" s="188" customFormat="1" ht="15" customHeight="1" x14ac:dyDescent="0.25">
      <c r="A8" s="352" t="s">
        <v>220</v>
      </c>
      <c r="B8" s="354" t="s">
        <v>190</v>
      </c>
      <c r="C8" s="354" t="s">
        <v>648</v>
      </c>
      <c r="D8" s="352" t="s">
        <v>3</v>
      </c>
      <c r="E8" s="354" t="s">
        <v>191</v>
      </c>
      <c r="F8" s="354" t="s">
        <v>648</v>
      </c>
      <c r="G8" s="354" t="s">
        <v>4</v>
      </c>
      <c r="H8" s="354" t="s">
        <v>5</v>
      </c>
      <c r="I8" s="354" t="s">
        <v>6</v>
      </c>
      <c r="J8" s="354" t="s">
        <v>7</v>
      </c>
      <c r="K8" s="412" t="s">
        <v>649</v>
      </c>
      <c r="L8" s="413"/>
      <c r="M8" s="413"/>
      <c r="N8" s="414"/>
      <c r="O8" s="415" t="s">
        <v>650</v>
      </c>
      <c r="P8" s="416"/>
      <c r="Q8" s="416"/>
      <c r="R8" s="417"/>
      <c r="S8" s="412" t="s">
        <v>750</v>
      </c>
      <c r="T8" s="413"/>
      <c r="U8" s="413"/>
      <c r="V8" s="414"/>
      <c r="W8" s="418" t="s">
        <v>652</v>
      </c>
      <c r="X8" s="404" t="s">
        <v>708</v>
      </c>
      <c r="Y8" s="404" t="s">
        <v>709</v>
      </c>
      <c r="Z8" s="406" t="s">
        <v>653</v>
      </c>
      <c r="AA8" s="187"/>
    </row>
    <row r="9" spans="1:32" s="188" customFormat="1" ht="41.25" customHeight="1" x14ac:dyDescent="0.25">
      <c r="A9" s="353"/>
      <c r="B9" s="355"/>
      <c r="C9" s="355"/>
      <c r="D9" s="353"/>
      <c r="E9" s="355"/>
      <c r="F9" s="355"/>
      <c r="G9" s="355"/>
      <c r="H9" s="355"/>
      <c r="I9" s="355"/>
      <c r="J9" s="355"/>
      <c r="K9" s="203" t="s">
        <v>708</v>
      </c>
      <c r="L9" s="204" t="s">
        <v>709</v>
      </c>
      <c r="M9" s="204" t="s">
        <v>655</v>
      </c>
      <c r="N9" s="205" t="s">
        <v>220</v>
      </c>
      <c r="O9" s="203" t="s">
        <v>708</v>
      </c>
      <c r="P9" s="204" t="s">
        <v>709</v>
      </c>
      <c r="Q9" s="207" t="s">
        <v>655</v>
      </c>
      <c r="R9" s="208" t="s">
        <v>220</v>
      </c>
      <c r="S9" s="203" t="s">
        <v>708</v>
      </c>
      <c r="T9" s="204" t="s">
        <v>709</v>
      </c>
      <c r="U9" s="204" t="s">
        <v>655</v>
      </c>
      <c r="V9" s="205" t="s">
        <v>220</v>
      </c>
      <c r="W9" s="485"/>
      <c r="X9" s="405"/>
      <c r="Y9" s="405"/>
      <c r="Z9" s="407"/>
      <c r="AA9" s="187"/>
    </row>
    <row r="10" spans="1:32" s="191" customFormat="1" ht="44.45" customHeight="1" x14ac:dyDescent="0.25">
      <c r="A10" s="221">
        <f t="shared" ref="A10:A18" si="0">RANK(Z10,Z$10:Z$18,0)</f>
        <v>1</v>
      </c>
      <c r="B10" s="307" t="s">
        <v>745</v>
      </c>
      <c r="C10" s="308" t="s">
        <v>506</v>
      </c>
      <c r="D10" s="309" t="s">
        <v>467</v>
      </c>
      <c r="E10" s="307" t="s">
        <v>746</v>
      </c>
      <c r="F10" s="308" t="s">
        <v>507</v>
      </c>
      <c r="G10" s="309" t="s">
        <v>508</v>
      </c>
      <c r="H10" s="309" t="s">
        <v>469</v>
      </c>
      <c r="I10" s="309" t="s">
        <v>23</v>
      </c>
      <c r="J10" s="309" t="s">
        <v>8</v>
      </c>
      <c r="K10" s="302">
        <v>72.25</v>
      </c>
      <c r="L10" s="302">
        <v>74</v>
      </c>
      <c r="M10" s="303">
        <f t="shared" ref="M10:M18" si="1">(K10+L10)/2</f>
        <v>73.125</v>
      </c>
      <c r="N10" s="304">
        <f t="shared" ref="N10:N18" si="2">RANK(M10,M$10:M$18,0)</f>
        <v>1</v>
      </c>
      <c r="O10" s="302">
        <v>68</v>
      </c>
      <c r="P10" s="302">
        <v>70</v>
      </c>
      <c r="Q10" s="303">
        <f t="shared" ref="Q10:Q18" si="3">(O10+P10)/2</f>
        <v>69</v>
      </c>
      <c r="R10" s="304">
        <f t="shared" ref="R10:R18" si="4">RANK(Q10,Q$10:Q$18,0)</f>
        <v>1</v>
      </c>
      <c r="S10" s="302">
        <v>71</v>
      </c>
      <c r="T10" s="302">
        <v>72</v>
      </c>
      <c r="U10" s="303">
        <f t="shared" ref="U10:U18" si="5">(S10+T10)/2</f>
        <v>71.5</v>
      </c>
      <c r="V10" s="304">
        <f t="shared" ref="V10:V18" si="6">RANK(U10,U$10:U$18,0)</f>
        <v>1</v>
      </c>
      <c r="W10" s="304"/>
      <c r="X10" s="303">
        <f t="shared" ref="X10:X18" si="7">(K10+O10+S10)/3</f>
        <v>70.416666666666671</v>
      </c>
      <c r="Y10" s="303">
        <f t="shared" ref="Y10:Y18" si="8">(L10+P10+T10)/3</f>
        <v>72</v>
      </c>
      <c r="Z10" s="305">
        <f t="shared" ref="Z10:Z18" si="9">(X10+Y10)/2</f>
        <v>71.208333333333343</v>
      </c>
    </row>
    <row r="11" spans="1:32" s="191" customFormat="1" ht="44.45" customHeight="1" x14ac:dyDescent="0.25">
      <c r="A11" s="221">
        <f t="shared" si="0"/>
        <v>2</v>
      </c>
      <c r="B11" s="52" t="s">
        <v>741</v>
      </c>
      <c r="C11" s="53" t="s">
        <v>513</v>
      </c>
      <c r="D11" s="300">
        <v>1</v>
      </c>
      <c r="E11" s="52" t="s">
        <v>742</v>
      </c>
      <c r="F11" s="53" t="s">
        <v>493</v>
      </c>
      <c r="G11" s="300" t="s">
        <v>494</v>
      </c>
      <c r="H11" s="300" t="s">
        <v>495</v>
      </c>
      <c r="I11" s="300" t="s">
        <v>23</v>
      </c>
      <c r="J11" s="300" t="s">
        <v>8</v>
      </c>
      <c r="K11" s="302">
        <v>65.25</v>
      </c>
      <c r="L11" s="302">
        <v>67</v>
      </c>
      <c r="M11" s="303">
        <f t="shared" si="1"/>
        <v>66.125</v>
      </c>
      <c r="N11" s="304">
        <f t="shared" si="2"/>
        <v>2</v>
      </c>
      <c r="O11" s="302">
        <v>67</v>
      </c>
      <c r="P11" s="302">
        <v>68</v>
      </c>
      <c r="Q11" s="303">
        <f t="shared" si="3"/>
        <v>67.5</v>
      </c>
      <c r="R11" s="304">
        <f t="shared" si="4"/>
        <v>2</v>
      </c>
      <c r="S11" s="302">
        <v>68.25</v>
      </c>
      <c r="T11" s="302">
        <v>68</v>
      </c>
      <c r="U11" s="303">
        <f t="shared" si="5"/>
        <v>68.125</v>
      </c>
      <c r="V11" s="304">
        <f t="shared" si="6"/>
        <v>2</v>
      </c>
      <c r="W11" s="304"/>
      <c r="X11" s="303">
        <f t="shared" si="7"/>
        <v>66.833333333333329</v>
      </c>
      <c r="Y11" s="303">
        <f t="shared" si="8"/>
        <v>67.666666666666671</v>
      </c>
      <c r="Z11" s="305">
        <f t="shared" si="9"/>
        <v>67.25</v>
      </c>
    </row>
    <row r="12" spans="1:32" s="191" customFormat="1" ht="44.45" customHeight="1" x14ac:dyDescent="0.25">
      <c r="A12" s="221">
        <f t="shared" si="0"/>
        <v>3</v>
      </c>
      <c r="B12" s="52" t="s">
        <v>735</v>
      </c>
      <c r="C12" s="53" t="s">
        <v>509</v>
      </c>
      <c r="D12" s="300">
        <v>1</v>
      </c>
      <c r="E12" s="306" t="s">
        <v>736</v>
      </c>
      <c r="F12" s="53" t="s">
        <v>510</v>
      </c>
      <c r="G12" s="300" t="s">
        <v>511</v>
      </c>
      <c r="H12" s="300" t="s">
        <v>469</v>
      </c>
      <c r="I12" s="300" t="s">
        <v>23</v>
      </c>
      <c r="J12" s="300" t="s">
        <v>8</v>
      </c>
      <c r="K12" s="302">
        <v>62.75</v>
      </c>
      <c r="L12" s="302">
        <v>67</v>
      </c>
      <c r="M12" s="303">
        <f t="shared" si="1"/>
        <v>64.875</v>
      </c>
      <c r="N12" s="304">
        <f t="shared" si="2"/>
        <v>3</v>
      </c>
      <c r="O12" s="302">
        <v>64.25</v>
      </c>
      <c r="P12" s="302">
        <v>66</v>
      </c>
      <c r="Q12" s="303">
        <f t="shared" si="3"/>
        <v>65.125</v>
      </c>
      <c r="R12" s="304">
        <f t="shared" si="4"/>
        <v>4</v>
      </c>
      <c r="S12" s="302">
        <v>66.75</v>
      </c>
      <c r="T12" s="302">
        <v>68</v>
      </c>
      <c r="U12" s="303">
        <f t="shared" si="5"/>
        <v>67.375</v>
      </c>
      <c r="V12" s="304">
        <f t="shared" si="6"/>
        <v>3</v>
      </c>
      <c r="W12" s="304"/>
      <c r="X12" s="303">
        <f t="shared" si="7"/>
        <v>64.583333333333329</v>
      </c>
      <c r="Y12" s="303">
        <f t="shared" si="8"/>
        <v>67</v>
      </c>
      <c r="Z12" s="305">
        <f t="shared" si="9"/>
        <v>65.791666666666657</v>
      </c>
    </row>
    <row r="13" spans="1:32" s="191" customFormat="1" ht="44.45" customHeight="1" x14ac:dyDescent="0.25">
      <c r="A13" s="221">
        <f t="shared" si="0"/>
        <v>4</v>
      </c>
      <c r="B13" s="52" t="s">
        <v>748</v>
      </c>
      <c r="C13" s="53" t="s">
        <v>512</v>
      </c>
      <c r="D13" s="300">
        <v>1</v>
      </c>
      <c r="E13" s="306" t="s">
        <v>736</v>
      </c>
      <c r="F13" s="53" t="s">
        <v>510</v>
      </c>
      <c r="G13" s="300" t="s">
        <v>511</v>
      </c>
      <c r="H13" s="300" t="s">
        <v>469</v>
      </c>
      <c r="I13" s="300" t="s">
        <v>23</v>
      </c>
      <c r="J13" s="300" t="s">
        <v>8</v>
      </c>
      <c r="K13" s="302">
        <v>63.5</v>
      </c>
      <c r="L13" s="302">
        <v>66</v>
      </c>
      <c r="M13" s="303">
        <f t="shared" si="1"/>
        <v>64.75</v>
      </c>
      <c r="N13" s="304">
        <f t="shared" si="2"/>
        <v>4</v>
      </c>
      <c r="O13" s="302">
        <v>64.75</v>
      </c>
      <c r="P13" s="302">
        <v>66</v>
      </c>
      <c r="Q13" s="303">
        <f t="shared" si="3"/>
        <v>65.375</v>
      </c>
      <c r="R13" s="304">
        <f t="shared" si="4"/>
        <v>3</v>
      </c>
      <c r="S13" s="302">
        <v>64.25</v>
      </c>
      <c r="T13" s="302">
        <v>68</v>
      </c>
      <c r="U13" s="303">
        <f t="shared" si="5"/>
        <v>66.125</v>
      </c>
      <c r="V13" s="304">
        <f t="shared" si="6"/>
        <v>5</v>
      </c>
      <c r="W13" s="304"/>
      <c r="X13" s="303">
        <f t="shared" si="7"/>
        <v>64.166666666666671</v>
      </c>
      <c r="Y13" s="303">
        <f t="shared" si="8"/>
        <v>66.666666666666671</v>
      </c>
      <c r="Z13" s="305">
        <f t="shared" si="9"/>
        <v>65.416666666666671</v>
      </c>
    </row>
    <row r="14" spans="1:32" s="191" customFormat="1" ht="44.45" customHeight="1" x14ac:dyDescent="0.25">
      <c r="A14" s="221">
        <f t="shared" si="0"/>
        <v>5</v>
      </c>
      <c r="B14" s="56" t="s">
        <v>739</v>
      </c>
      <c r="C14" s="53" t="s">
        <v>521</v>
      </c>
      <c r="D14" s="55">
        <v>1</v>
      </c>
      <c r="E14" s="58" t="s">
        <v>740</v>
      </c>
      <c r="F14" s="59" t="s">
        <v>522</v>
      </c>
      <c r="G14" s="55" t="s">
        <v>523</v>
      </c>
      <c r="H14" s="300" t="s">
        <v>524</v>
      </c>
      <c r="I14" s="55" t="s">
        <v>23</v>
      </c>
      <c r="J14" s="55" t="s">
        <v>8</v>
      </c>
      <c r="K14" s="302">
        <v>63</v>
      </c>
      <c r="L14" s="302">
        <v>62</v>
      </c>
      <c r="M14" s="303">
        <f t="shared" si="1"/>
        <v>62.5</v>
      </c>
      <c r="N14" s="304">
        <f t="shared" si="2"/>
        <v>7</v>
      </c>
      <c r="O14" s="302">
        <v>64.25</v>
      </c>
      <c r="P14" s="302">
        <v>65</v>
      </c>
      <c r="Q14" s="303">
        <f t="shared" si="3"/>
        <v>64.625</v>
      </c>
      <c r="R14" s="304">
        <f t="shared" si="4"/>
        <v>5</v>
      </c>
      <c r="S14" s="302">
        <v>67.25</v>
      </c>
      <c r="T14" s="302">
        <v>67</v>
      </c>
      <c r="U14" s="303">
        <f t="shared" si="5"/>
        <v>67.125</v>
      </c>
      <c r="V14" s="304">
        <f t="shared" si="6"/>
        <v>4</v>
      </c>
      <c r="W14" s="304"/>
      <c r="X14" s="303">
        <f t="shared" si="7"/>
        <v>64.833333333333329</v>
      </c>
      <c r="Y14" s="303">
        <f t="shared" si="8"/>
        <v>64.666666666666671</v>
      </c>
      <c r="Z14" s="305">
        <f t="shared" si="9"/>
        <v>64.75</v>
      </c>
    </row>
    <row r="15" spans="1:32" s="191" customFormat="1" ht="44.45" customHeight="1" x14ac:dyDescent="0.25">
      <c r="A15" s="221">
        <f t="shared" si="0"/>
        <v>6</v>
      </c>
      <c r="B15" s="52" t="s">
        <v>747</v>
      </c>
      <c r="C15" s="53" t="s">
        <v>486</v>
      </c>
      <c r="D15" s="300" t="s">
        <v>17</v>
      </c>
      <c r="E15" s="52" t="s">
        <v>727</v>
      </c>
      <c r="F15" s="53" t="s">
        <v>488</v>
      </c>
      <c r="G15" s="300" t="s">
        <v>100</v>
      </c>
      <c r="H15" s="300" t="s">
        <v>483</v>
      </c>
      <c r="I15" s="300" t="s">
        <v>104</v>
      </c>
      <c r="J15" s="300" t="s">
        <v>8</v>
      </c>
      <c r="K15" s="302">
        <v>62.75</v>
      </c>
      <c r="L15" s="302">
        <v>63</v>
      </c>
      <c r="M15" s="303">
        <f t="shared" si="1"/>
        <v>62.875</v>
      </c>
      <c r="N15" s="304">
        <f t="shared" si="2"/>
        <v>5</v>
      </c>
      <c r="O15" s="302">
        <v>62.75</v>
      </c>
      <c r="P15" s="302">
        <v>63</v>
      </c>
      <c r="Q15" s="303">
        <f t="shared" si="3"/>
        <v>62.875</v>
      </c>
      <c r="R15" s="304">
        <f t="shared" si="4"/>
        <v>6</v>
      </c>
      <c r="S15" s="302">
        <v>64</v>
      </c>
      <c r="T15" s="302">
        <v>64</v>
      </c>
      <c r="U15" s="303">
        <f t="shared" si="5"/>
        <v>64</v>
      </c>
      <c r="V15" s="304">
        <f t="shared" si="6"/>
        <v>7</v>
      </c>
      <c r="W15" s="304"/>
      <c r="X15" s="303">
        <f t="shared" si="7"/>
        <v>63.166666666666664</v>
      </c>
      <c r="Y15" s="303">
        <f t="shared" si="8"/>
        <v>63.333333333333336</v>
      </c>
      <c r="Z15" s="305">
        <f t="shared" si="9"/>
        <v>63.25</v>
      </c>
    </row>
    <row r="16" spans="1:32" s="191" customFormat="1" ht="44.45" customHeight="1" x14ac:dyDescent="0.25">
      <c r="A16" s="221">
        <f t="shared" si="0"/>
        <v>7</v>
      </c>
      <c r="B16" s="52" t="s">
        <v>637</v>
      </c>
      <c r="C16" s="53"/>
      <c r="D16" s="300" t="s">
        <v>17</v>
      </c>
      <c r="E16" s="52" t="s">
        <v>638</v>
      </c>
      <c r="F16" s="53" t="s">
        <v>526</v>
      </c>
      <c r="G16" s="300" t="s">
        <v>100</v>
      </c>
      <c r="H16" s="300" t="s">
        <v>483</v>
      </c>
      <c r="I16" s="300" t="s">
        <v>104</v>
      </c>
      <c r="J16" s="300" t="s">
        <v>8</v>
      </c>
      <c r="K16" s="302">
        <v>61.5</v>
      </c>
      <c r="L16" s="302">
        <v>63</v>
      </c>
      <c r="M16" s="303">
        <f t="shared" si="1"/>
        <v>62.25</v>
      </c>
      <c r="N16" s="304">
        <f t="shared" si="2"/>
        <v>8</v>
      </c>
      <c r="O16" s="302">
        <v>62</v>
      </c>
      <c r="P16" s="302">
        <v>62</v>
      </c>
      <c r="Q16" s="303">
        <f t="shared" si="3"/>
        <v>62</v>
      </c>
      <c r="R16" s="304">
        <f t="shared" si="4"/>
        <v>8</v>
      </c>
      <c r="S16" s="302">
        <v>63.75</v>
      </c>
      <c r="T16" s="302">
        <v>65</v>
      </c>
      <c r="U16" s="303">
        <f t="shared" si="5"/>
        <v>64.375</v>
      </c>
      <c r="V16" s="304">
        <f t="shared" si="6"/>
        <v>6</v>
      </c>
      <c r="W16" s="304">
        <v>1</v>
      </c>
      <c r="X16" s="303">
        <f t="shared" si="7"/>
        <v>62.416666666666664</v>
      </c>
      <c r="Y16" s="303">
        <f t="shared" si="8"/>
        <v>63.333333333333336</v>
      </c>
      <c r="Z16" s="305">
        <f t="shared" si="9"/>
        <v>62.875</v>
      </c>
    </row>
    <row r="17" spans="1:35" s="191" customFormat="1" ht="44.45" customHeight="1" x14ac:dyDescent="0.25">
      <c r="A17" s="221">
        <f t="shared" si="0"/>
        <v>8</v>
      </c>
      <c r="B17" s="52" t="s">
        <v>743</v>
      </c>
      <c r="C17" s="53" t="s">
        <v>514</v>
      </c>
      <c r="D17" s="300" t="s">
        <v>64</v>
      </c>
      <c r="E17" s="52" t="s">
        <v>744</v>
      </c>
      <c r="F17" s="53" t="s">
        <v>515</v>
      </c>
      <c r="G17" s="300" t="s">
        <v>480</v>
      </c>
      <c r="H17" s="300" t="s">
        <v>495</v>
      </c>
      <c r="I17" s="300" t="s">
        <v>23</v>
      </c>
      <c r="J17" s="300" t="s">
        <v>8</v>
      </c>
      <c r="K17" s="302">
        <v>60.5</v>
      </c>
      <c r="L17" s="302">
        <v>65</v>
      </c>
      <c r="M17" s="303">
        <f t="shared" si="1"/>
        <v>62.75</v>
      </c>
      <c r="N17" s="304">
        <f t="shared" si="2"/>
        <v>6</v>
      </c>
      <c r="O17" s="302">
        <v>61.5</v>
      </c>
      <c r="P17" s="302">
        <v>63</v>
      </c>
      <c r="Q17" s="303">
        <f t="shared" si="3"/>
        <v>62.25</v>
      </c>
      <c r="R17" s="304">
        <f t="shared" si="4"/>
        <v>7</v>
      </c>
      <c r="S17" s="302">
        <v>62.75</v>
      </c>
      <c r="T17" s="302">
        <v>64</v>
      </c>
      <c r="U17" s="303">
        <f t="shared" si="5"/>
        <v>63.375</v>
      </c>
      <c r="V17" s="304">
        <f t="shared" si="6"/>
        <v>8</v>
      </c>
      <c r="W17" s="304"/>
      <c r="X17" s="303">
        <f t="shared" si="7"/>
        <v>61.583333333333336</v>
      </c>
      <c r="Y17" s="303">
        <f t="shared" si="8"/>
        <v>64</v>
      </c>
      <c r="Z17" s="305">
        <f t="shared" si="9"/>
        <v>62.791666666666671</v>
      </c>
    </row>
    <row r="18" spans="1:35" s="191" customFormat="1" ht="44.45" customHeight="1" x14ac:dyDescent="0.25">
      <c r="A18" s="221">
        <f t="shared" si="0"/>
        <v>9</v>
      </c>
      <c r="B18" s="52" t="s">
        <v>737</v>
      </c>
      <c r="C18" s="53" t="s">
        <v>525</v>
      </c>
      <c r="D18" s="300" t="s">
        <v>17</v>
      </c>
      <c r="E18" s="52" t="s">
        <v>738</v>
      </c>
      <c r="F18" s="53" t="s">
        <v>489</v>
      </c>
      <c r="G18" s="300" t="s">
        <v>490</v>
      </c>
      <c r="H18" s="300" t="s">
        <v>483</v>
      </c>
      <c r="I18" s="300" t="s">
        <v>104</v>
      </c>
      <c r="J18" s="300" t="s">
        <v>8</v>
      </c>
      <c r="K18" s="302">
        <v>57.25</v>
      </c>
      <c r="L18" s="302">
        <v>54</v>
      </c>
      <c r="M18" s="303">
        <f t="shared" si="1"/>
        <v>55.625</v>
      </c>
      <c r="N18" s="304">
        <f t="shared" si="2"/>
        <v>9</v>
      </c>
      <c r="O18" s="302">
        <v>60.5</v>
      </c>
      <c r="P18" s="302">
        <v>62</v>
      </c>
      <c r="Q18" s="303">
        <f t="shared" si="3"/>
        <v>61.25</v>
      </c>
      <c r="R18" s="304">
        <f t="shared" si="4"/>
        <v>9</v>
      </c>
      <c r="S18" s="302">
        <v>61</v>
      </c>
      <c r="T18" s="302">
        <v>62</v>
      </c>
      <c r="U18" s="303">
        <f t="shared" si="5"/>
        <v>61.5</v>
      </c>
      <c r="V18" s="304">
        <f t="shared" si="6"/>
        <v>9</v>
      </c>
      <c r="W18" s="304">
        <v>1</v>
      </c>
      <c r="X18" s="303">
        <f t="shared" si="7"/>
        <v>59.583333333333336</v>
      </c>
      <c r="Y18" s="303">
        <f t="shared" si="8"/>
        <v>59.333333333333336</v>
      </c>
      <c r="Z18" s="305">
        <f t="shared" si="9"/>
        <v>59.458333333333336</v>
      </c>
    </row>
    <row r="19" spans="1:35" s="191" customFormat="1" ht="10.5" customHeight="1" x14ac:dyDescent="0.25">
      <c r="A19" s="225"/>
      <c r="B19" s="226"/>
      <c r="C19" s="121"/>
      <c r="D19" s="125"/>
      <c r="E19" s="226"/>
      <c r="F19" s="227"/>
      <c r="G19" s="228"/>
      <c r="H19" s="228"/>
      <c r="I19" s="125"/>
      <c r="J19" s="125"/>
      <c r="K19" s="229"/>
      <c r="L19" s="230"/>
      <c r="M19" s="230"/>
      <c r="N19" s="231"/>
      <c r="O19" s="229"/>
      <c r="P19" s="230"/>
      <c r="Q19" s="230"/>
      <c r="R19" s="231"/>
      <c r="S19" s="229"/>
      <c r="T19" s="230"/>
      <c r="U19" s="230"/>
      <c r="V19" s="231"/>
      <c r="W19" s="231"/>
      <c r="X19" s="229"/>
      <c r="Y19" s="229"/>
      <c r="Z19" s="232"/>
    </row>
    <row r="20" spans="1:35" s="191" customFormat="1" ht="13.5" customHeight="1" x14ac:dyDescent="0.25">
      <c r="A20" s="225"/>
      <c r="B20" s="226"/>
      <c r="C20" s="121"/>
      <c r="D20" s="125"/>
      <c r="E20" s="226"/>
      <c r="F20" s="227"/>
      <c r="G20" s="228"/>
      <c r="H20" s="228"/>
      <c r="I20" s="125"/>
      <c r="J20" s="125"/>
      <c r="K20" s="229"/>
      <c r="L20" s="230"/>
      <c r="M20" s="230"/>
      <c r="N20" s="231"/>
      <c r="O20" s="229"/>
      <c r="P20" s="230"/>
      <c r="Q20" s="230"/>
      <c r="R20" s="231"/>
      <c r="S20" s="229"/>
      <c r="T20" s="230"/>
      <c r="U20" s="230"/>
      <c r="V20" s="231"/>
      <c r="W20" s="231"/>
      <c r="X20" s="229"/>
      <c r="Y20" s="229"/>
      <c r="Z20" s="232"/>
      <c r="AA20" s="2"/>
      <c r="AB20" s="2"/>
      <c r="AC20" s="2"/>
      <c r="AD20" s="2"/>
      <c r="AE20" s="2"/>
      <c r="AF20" s="2"/>
      <c r="AG20" s="2"/>
      <c r="AH20" s="2"/>
      <c r="AI20" s="2"/>
    </row>
    <row r="21" spans="1:35" s="321" customFormat="1" ht="31.15" customHeight="1" x14ac:dyDescent="0.35">
      <c r="A21" s="317"/>
      <c r="B21" s="317" t="s">
        <v>10</v>
      </c>
      <c r="C21" s="317" t="s">
        <v>10</v>
      </c>
      <c r="D21" s="317"/>
      <c r="E21" s="318"/>
      <c r="F21" s="317"/>
      <c r="G21" s="317"/>
      <c r="H21" s="317"/>
      <c r="I21" s="317"/>
      <c r="J21" s="486" t="s">
        <v>380</v>
      </c>
      <c r="K21" s="486"/>
      <c r="L21" s="486"/>
      <c r="M21" s="486"/>
      <c r="N21" s="486"/>
      <c r="O21" s="486"/>
      <c r="P21" s="486"/>
      <c r="Q21" s="486"/>
      <c r="R21" s="486"/>
      <c r="S21" s="486"/>
      <c r="T21" s="319"/>
      <c r="U21" s="319"/>
      <c r="V21" s="317"/>
      <c r="W21" s="319"/>
      <c r="X21" s="317"/>
      <c r="Y21" s="317"/>
      <c r="Z21" s="320"/>
    </row>
    <row r="22" spans="1:35" s="322" customFormat="1" ht="31.15" customHeight="1" x14ac:dyDescent="0.35">
      <c r="A22" s="317"/>
      <c r="B22" s="317" t="s">
        <v>11</v>
      </c>
      <c r="C22" s="317" t="s">
        <v>11</v>
      </c>
      <c r="D22" s="317"/>
      <c r="E22" s="318"/>
      <c r="F22" s="317"/>
      <c r="G22" s="317"/>
      <c r="H22" s="317"/>
      <c r="I22" s="317"/>
      <c r="J22" s="319" t="s">
        <v>224</v>
      </c>
      <c r="K22" s="317"/>
      <c r="L22" s="319"/>
      <c r="M22" s="319"/>
      <c r="N22" s="319"/>
      <c r="O22" s="317"/>
      <c r="P22" s="319"/>
      <c r="Q22" s="319"/>
      <c r="R22" s="319"/>
      <c r="S22" s="317"/>
      <c r="T22" s="319"/>
      <c r="U22" s="319"/>
      <c r="V22" s="317"/>
      <c r="W22" s="319"/>
      <c r="X22" s="317"/>
      <c r="Y22" s="317"/>
      <c r="Z22" s="320"/>
    </row>
  </sheetData>
  <sortState ref="A10:AI18">
    <sortCondition ref="A10:A18"/>
  </sortState>
  <mergeCells count="26">
    <mergeCell ref="J21:S21"/>
    <mergeCell ref="J8:J9"/>
    <mergeCell ref="K8:N8"/>
    <mergeCell ref="O8:R8"/>
    <mergeCell ref="S8:V8"/>
    <mergeCell ref="W7:Z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Y8:Y9"/>
    <mergeCell ref="Z8:Z9"/>
    <mergeCell ref="W8:W9"/>
    <mergeCell ref="X8:X9"/>
    <mergeCell ref="A6:B6"/>
    <mergeCell ref="E6:L6"/>
    <mergeCell ref="A1:Z1"/>
    <mergeCell ref="A2:Z2"/>
    <mergeCell ref="A3:Z3"/>
    <mergeCell ref="A4:Z4"/>
    <mergeCell ref="A5:Z5"/>
  </mergeCells>
  <printOptions horizontalCentered="1"/>
  <pageMargins left="0" right="0" top="0" bottom="0" header="0.31496062992125984" footer="0.19685039370078741"/>
  <pageSetup paperSize="9" scale="61" fitToHeight="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9"/>
  <sheetViews>
    <sheetView view="pageBreakPreview" topLeftCell="A6" zoomScale="80" zoomScaleNormal="90" zoomScaleSheetLayoutView="80" workbookViewId="0">
      <selection activeCell="A13" sqref="A13:XFD15"/>
    </sheetView>
  </sheetViews>
  <sheetFormatPr defaultColWidth="10.28515625" defaultRowHeight="15" x14ac:dyDescent="0.25"/>
  <cols>
    <col min="1" max="1" width="4" customWidth="1"/>
    <col min="2" max="2" width="25.7109375" customWidth="1"/>
    <col min="3" max="3" width="12.42578125" hidden="1" customWidth="1"/>
    <col min="4" max="4" width="5.28515625" customWidth="1"/>
    <col min="5" max="5" width="49" customWidth="1"/>
    <col min="6" max="6" width="14.5703125" hidden="1" customWidth="1"/>
    <col min="7" max="7" width="20.140625" hidden="1" customWidth="1"/>
    <col min="8" max="8" width="24.7109375" hidden="1" customWidth="1"/>
    <col min="9" max="9" width="15.85546875" customWidth="1"/>
    <col min="10" max="10" width="16.5703125" customWidth="1"/>
    <col min="11" max="11" width="10" customWidth="1"/>
    <col min="12" max="13" width="9.140625" customWidth="1"/>
    <col min="14" max="14" width="3.85546875" customWidth="1"/>
    <col min="15" max="15" width="9.28515625" customWidth="1"/>
    <col min="16" max="17" width="9.85546875" customWidth="1"/>
    <col min="18" max="18" width="4" customWidth="1"/>
    <col min="19" max="19" width="10.140625" customWidth="1"/>
    <col min="20" max="20" width="10.5703125" customWidth="1"/>
    <col min="21" max="21" width="9.28515625" customWidth="1"/>
    <col min="22" max="22" width="4.140625" customWidth="1"/>
    <col min="23" max="23" width="3" customWidth="1"/>
    <col min="24" max="26" width="9.42578125" customWidth="1"/>
  </cols>
  <sheetData>
    <row r="1" spans="1:32" ht="72.599999999999994" customHeight="1" x14ac:dyDescent="0.6">
      <c r="A1" s="479" t="s">
        <v>383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479"/>
    </row>
    <row r="2" spans="1:32" s="183" customFormat="1" ht="30.75" customHeight="1" x14ac:dyDescent="0.25">
      <c r="A2" s="480" t="s">
        <v>725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182"/>
      <c r="AB2" s="182"/>
      <c r="AC2" s="182"/>
      <c r="AD2" s="182"/>
      <c r="AE2" s="182"/>
      <c r="AF2" s="182"/>
    </row>
    <row r="3" spans="1:32" s="184" customFormat="1" ht="30.75" customHeight="1" x14ac:dyDescent="0.25">
      <c r="A3" s="481" t="s">
        <v>626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</row>
    <row r="4" spans="1:32" s="183" customFormat="1" ht="30.75" customHeight="1" x14ac:dyDescent="0.25">
      <c r="A4" s="482" t="s">
        <v>225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</row>
    <row r="5" spans="1:32" s="185" customFormat="1" ht="30.75" customHeight="1" x14ac:dyDescent="0.25">
      <c r="A5" s="483" t="s">
        <v>645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</row>
    <row r="6" spans="1:32" s="186" customFormat="1" ht="67.900000000000006" customHeight="1" x14ac:dyDescent="0.25">
      <c r="A6" s="450" t="s">
        <v>647</v>
      </c>
      <c r="B6" s="450"/>
      <c r="C6" s="313"/>
      <c r="D6" s="313"/>
      <c r="E6" s="478" t="s">
        <v>763</v>
      </c>
      <c r="F6" s="462"/>
      <c r="G6" s="462"/>
      <c r="H6" s="462"/>
      <c r="I6" s="462"/>
      <c r="J6" s="462"/>
      <c r="K6" s="462"/>
      <c r="L6" s="462"/>
      <c r="M6" s="301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</row>
    <row r="7" spans="1:32" s="34" customFormat="1" ht="22.5" customHeight="1" x14ac:dyDescent="0.3">
      <c r="A7" s="314" t="s">
        <v>104</v>
      </c>
      <c r="B7" s="314"/>
      <c r="C7" s="315"/>
      <c r="D7" s="94"/>
      <c r="E7" s="94"/>
      <c r="F7" s="94"/>
      <c r="G7" s="316"/>
      <c r="H7" s="316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484" t="s">
        <v>764</v>
      </c>
      <c r="X7" s="484"/>
      <c r="Y7" s="484"/>
      <c r="Z7" s="484"/>
    </row>
    <row r="8" spans="1:32" s="188" customFormat="1" ht="15" customHeight="1" x14ac:dyDescent="0.25">
      <c r="A8" s="352" t="s">
        <v>220</v>
      </c>
      <c r="B8" s="354" t="s">
        <v>190</v>
      </c>
      <c r="C8" s="354" t="s">
        <v>648</v>
      </c>
      <c r="D8" s="352" t="s">
        <v>3</v>
      </c>
      <c r="E8" s="354" t="s">
        <v>191</v>
      </c>
      <c r="F8" s="354" t="s">
        <v>648</v>
      </c>
      <c r="G8" s="354" t="s">
        <v>4</v>
      </c>
      <c r="H8" s="354" t="s">
        <v>5</v>
      </c>
      <c r="I8" s="354" t="s">
        <v>6</v>
      </c>
      <c r="J8" s="354" t="s">
        <v>7</v>
      </c>
      <c r="K8" s="412" t="s">
        <v>658</v>
      </c>
      <c r="L8" s="413"/>
      <c r="M8" s="413"/>
      <c r="N8" s="414"/>
      <c r="O8" s="415" t="s">
        <v>650</v>
      </c>
      <c r="P8" s="416"/>
      <c r="Q8" s="416"/>
      <c r="R8" s="417"/>
      <c r="S8" s="412" t="s">
        <v>685</v>
      </c>
      <c r="T8" s="413"/>
      <c r="U8" s="413"/>
      <c r="V8" s="414"/>
      <c r="W8" s="418" t="s">
        <v>652</v>
      </c>
      <c r="X8" s="404" t="s">
        <v>708</v>
      </c>
      <c r="Y8" s="404" t="s">
        <v>709</v>
      </c>
      <c r="Z8" s="406" t="s">
        <v>653</v>
      </c>
      <c r="AA8" s="187"/>
    </row>
    <row r="9" spans="1:32" s="188" customFormat="1" ht="41.25" customHeight="1" x14ac:dyDescent="0.25">
      <c r="A9" s="353"/>
      <c r="B9" s="355"/>
      <c r="C9" s="355"/>
      <c r="D9" s="353"/>
      <c r="E9" s="355"/>
      <c r="F9" s="355"/>
      <c r="G9" s="355"/>
      <c r="H9" s="355"/>
      <c r="I9" s="355"/>
      <c r="J9" s="355"/>
      <c r="K9" s="203" t="s">
        <v>708</v>
      </c>
      <c r="L9" s="204" t="s">
        <v>709</v>
      </c>
      <c r="M9" s="204" t="s">
        <v>655</v>
      </c>
      <c r="N9" s="205" t="s">
        <v>220</v>
      </c>
      <c r="O9" s="203" t="s">
        <v>708</v>
      </c>
      <c r="P9" s="204" t="s">
        <v>709</v>
      </c>
      <c r="Q9" s="207" t="s">
        <v>655</v>
      </c>
      <c r="R9" s="208" t="s">
        <v>220</v>
      </c>
      <c r="S9" s="203" t="s">
        <v>708</v>
      </c>
      <c r="T9" s="204" t="s">
        <v>709</v>
      </c>
      <c r="U9" s="204" t="s">
        <v>655</v>
      </c>
      <c r="V9" s="205" t="s">
        <v>220</v>
      </c>
      <c r="W9" s="485"/>
      <c r="X9" s="405"/>
      <c r="Y9" s="405"/>
      <c r="Z9" s="407"/>
      <c r="AA9" s="187"/>
    </row>
    <row r="10" spans="1:32" s="191" customFormat="1" ht="43.9" customHeight="1" x14ac:dyDescent="0.25">
      <c r="A10" s="274">
        <f>RANK(Z10,Z$10:Z$11,0)</f>
        <v>1</v>
      </c>
      <c r="B10" s="311" t="s">
        <v>758</v>
      </c>
      <c r="C10" s="308" t="s">
        <v>500</v>
      </c>
      <c r="D10" s="309">
        <v>1</v>
      </c>
      <c r="E10" s="312" t="s">
        <v>760</v>
      </c>
      <c r="F10" s="308" t="s">
        <v>501</v>
      </c>
      <c r="G10" s="309" t="s">
        <v>502</v>
      </c>
      <c r="H10" s="309" t="s">
        <v>495</v>
      </c>
      <c r="I10" s="309" t="s">
        <v>23</v>
      </c>
      <c r="J10" s="309" t="s">
        <v>8</v>
      </c>
      <c r="K10" s="302">
        <v>64.25</v>
      </c>
      <c r="L10" s="302">
        <v>67</v>
      </c>
      <c r="M10" s="303">
        <f>(K10+L10)/2</f>
        <v>65.625</v>
      </c>
      <c r="N10" s="304">
        <f>RANK(M10,M$10:M$11,0)</f>
        <v>1</v>
      </c>
      <c r="O10" s="302">
        <v>66</v>
      </c>
      <c r="P10" s="302">
        <v>67</v>
      </c>
      <c r="Q10" s="303">
        <f>(O10+P10)/2</f>
        <v>66.5</v>
      </c>
      <c r="R10" s="304">
        <f>RANK(Q10,Q$10:Q$11,0)</f>
        <v>1</v>
      </c>
      <c r="S10" s="302">
        <v>65.25</v>
      </c>
      <c r="T10" s="302">
        <v>68</v>
      </c>
      <c r="U10" s="303">
        <f>(S10+T10)/2</f>
        <v>66.625</v>
      </c>
      <c r="V10" s="304">
        <f>RANK(U10,U$10:U$11,0)</f>
        <v>1</v>
      </c>
      <c r="W10" s="304"/>
      <c r="X10" s="303">
        <f>(K10+O10+S10)/3</f>
        <v>65.166666666666671</v>
      </c>
      <c r="Y10" s="303">
        <f>(L10+P10+T10)/3</f>
        <v>67.333333333333329</v>
      </c>
      <c r="Z10" s="305">
        <f>(X10+Y10)/2</f>
        <v>66.25</v>
      </c>
    </row>
    <row r="11" spans="1:32" s="191" customFormat="1" ht="43.9" customHeight="1" x14ac:dyDescent="0.25">
      <c r="A11" s="274">
        <f>RANK(Z11,Z$10:Z$11,0)</f>
        <v>2</v>
      </c>
      <c r="B11" s="52" t="s">
        <v>756</v>
      </c>
      <c r="C11" s="53" t="s">
        <v>504</v>
      </c>
      <c r="D11" s="300">
        <v>1</v>
      </c>
      <c r="E11" s="310" t="s">
        <v>757</v>
      </c>
      <c r="F11" s="53" t="s">
        <v>505</v>
      </c>
      <c r="G11" s="300" t="s">
        <v>480</v>
      </c>
      <c r="H11" s="300" t="s">
        <v>495</v>
      </c>
      <c r="I11" s="300" t="s">
        <v>23</v>
      </c>
      <c r="J11" s="300" t="s">
        <v>8</v>
      </c>
      <c r="K11" s="302">
        <v>63.25</v>
      </c>
      <c r="L11" s="302">
        <v>64</v>
      </c>
      <c r="M11" s="303">
        <f>(K11+L11)/2</f>
        <v>63.625</v>
      </c>
      <c r="N11" s="304">
        <f>RANK(M11,M$10:M$11,0)</f>
        <v>2</v>
      </c>
      <c r="O11" s="302">
        <v>60.75</v>
      </c>
      <c r="P11" s="302">
        <v>65</v>
      </c>
      <c r="Q11" s="303">
        <f>(O11+P11)/2</f>
        <v>62.875</v>
      </c>
      <c r="R11" s="304">
        <f>RANK(Q11,Q$10:Q$11,0)</f>
        <v>2</v>
      </c>
      <c r="S11" s="302">
        <v>58.5</v>
      </c>
      <c r="T11" s="302">
        <v>66</v>
      </c>
      <c r="U11" s="303">
        <f>(S11+T11)/2</f>
        <v>62.25</v>
      </c>
      <c r="V11" s="304">
        <f>RANK(U11,U$10:U$11,0)</f>
        <v>2</v>
      </c>
      <c r="W11" s="304"/>
      <c r="X11" s="303">
        <f>(K11+O11+S11)/3</f>
        <v>60.833333333333336</v>
      </c>
      <c r="Y11" s="303">
        <f>(L11+P11+T11)/3</f>
        <v>65</v>
      </c>
      <c r="Z11" s="305">
        <f>(X11+Y11)/2</f>
        <v>62.916666666666671</v>
      </c>
    </row>
    <row r="12" spans="1:32" s="191" customFormat="1" ht="43.9" customHeight="1" x14ac:dyDescent="0.25">
      <c r="A12" s="487" t="s">
        <v>644</v>
      </c>
      <c r="B12" s="488"/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89"/>
    </row>
    <row r="13" spans="1:32" s="191" customFormat="1" ht="43.9" customHeight="1" x14ac:dyDescent="0.25">
      <c r="A13" s="274">
        <f>RANK(Z13,Z$13:Z$15,0)</f>
        <v>1</v>
      </c>
      <c r="B13" s="52" t="s">
        <v>753</v>
      </c>
      <c r="C13" s="53" t="s">
        <v>466</v>
      </c>
      <c r="D13" s="300" t="s">
        <v>467</v>
      </c>
      <c r="E13" s="52" t="s">
        <v>754</v>
      </c>
      <c r="F13" s="53" t="s">
        <v>468</v>
      </c>
      <c r="G13" s="300" t="s">
        <v>100</v>
      </c>
      <c r="H13" s="300" t="s">
        <v>469</v>
      </c>
      <c r="I13" s="300" t="s">
        <v>104</v>
      </c>
      <c r="J13" s="300" t="s">
        <v>8</v>
      </c>
      <c r="K13" s="302">
        <v>67</v>
      </c>
      <c r="L13" s="302">
        <v>68</v>
      </c>
      <c r="M13" s="303">
        <f>(K13+L13)/2</f>
        <v>67.5</v>
      </c>
      <c r="N13" s="304">
        <f>RANK(M13,M$10:M$15,0)</f>
        <v>1</v>
      </c>
      <c r="O13" s="302">
        <v>67.75</v>
      </c>
      <c r="P13" s="302">
        <v>70</v>
      </c>
      <c r="Q13" s="303">
        <f>(O13+P13)/2</f>
        <v>68.875</v>
      </c>
      <c r="R13" s="304">
        <f>RANK(Q13,Q$10:Q$15,0)</f>
        <v>1</v>
      </c>
      <c r="S13" s="302">
        <v>68.75</v>
      </c>
      <c r="T13" s="302">
        <v>72</v>
      </c>
      <c r="U13" s="303">
        <f>(S13+T13)/2</f>
        <v>70.375</v>
      </c>
      <c r="V13" s="304">
        <f>RANK(U13,U$10:U$15,0)</f>
        <v>1</v>
      </c>
      <c r="W13" s="304"/>
      <c r="X13" s="303">
        <f t="shared" ref="X13:Y15" si="0">(K13+O13+S13)/3</f>
        <v>67.833333333333329</v>
      </c>
      <c r="Y13" s="303">
        <f t="shared" si="0"/>
        <v>70</v>
      </c>
      <c r="Z13" s="305">
        <f>(X13+Y13)/2</f>
        <v>68.916666666666657</v>
      </c>
    </row>
    <row r="14" spans="1:32" s="191" customFormat="1" ht="43.9" customHeight="1" x14ac:dyDescent="0.25">
      <c r="A14" s="274">
        <f>RANK(Z14,Z$13:Z$15,0)</f>
        <v>2</v>
      </c>
      <c r="B14" s="52" t="s">
        <v>751</v>
      </c>
      <c r="C14" s="53"/>
      <c r="D14" s="55">
        <v>1</v>
      </c>
      <c r="E14" s="52" t="s">
        <v>752</v>
      </c>
      <c r="F14" s="53" t="s">
        <v>479</v>
      </c>
      <c r="G14" s="300" t="s">
        <v>480</v>
      </c>
      <c r="H14" s="300" t="s">
        <v>481</v>
      </c>
      <c r="I14" s="300" t="s">
        <v>23</v>
      </c>
      <c r="J14" s="300" t="s">
        <v>8</v>
      </c>
      <c r="K14" s="302">
        <v>62</v>
      </c>
      <c r="L14" s="302">
        <v>64</v>
      </c>
      <c r="M14" s="303">
        <f>(K14+L14)/2</f>
        <v>63</v>
      </c>
      <c r="N14" s="304">
        <f>RANK(M14,M$10:M$15,0)</f>
        <v>4</v>
      </c>
      <c r="O14" s="302">
        <v>63</v>
      </c>
      <c r="P14" s="302">
        <v>67</v>
      </c>
      <c r="Q14" s="303">
        <f>(O14+P14)/2</f>
        <v>65</v>
      </c>
      <c r="R14" s="304">
        <f>RANK(Q14,Q$10:Q$15,0)</f>
        <v>3</v>
      </c>
      <c r="S14" s="302">
        <v>62.5</v>
      </c>
      <c r="T14" s="302">
        <v>66</v>
      </c>
      <c r="U14" s="303">
        <f>(S14+T14)/2</f>
        <v>64.25</v>
      </c>
      <c r="V14" s="304">
        <f>RANK(U14,U$10:U$15,0)</f>
        <v>4</v>
      </c>
      <c r="W14" s="304"/>
      <c r="X14" s="303">
        <f t="shared" si="0"/>
        <v>62.5</v>
      </c>
      <c r="Y14" s="303">
        <f t="shared" si="0"/>
        <v>65.666666666666671</v>
      </c>
      <c r="Z14" s="305">
        <f>(X14+Y14)/2</f>
        <v>64.083333333333343</v>
      </c>
    </row>
    <row r="15" spans="1:32" s="191" customFormat="1" ht="43.9" customHeight="1" x14ac:dyDescent="0.25">
      <c r="A15" s="274">
        <f>RANK(Z15,Z$13:Z$15,0)</f>
        <v>3</v>
      </c>
      <c r="B15" s="52" t="s">
        <v>753</v>
      </c>
      <c r="C15" s="53" t="s">
        <v>466</v>
      </c>
      <c r="D15" s="300" t="s">
        <v>467</v>
      </c>
      <c r="E15" s="52" t="s">
        <v>755</v>
      </c>
      <c r="F15" s="53" t="s">
        <v>482</v>
      </c>
      <c r="G15" s="300" t="s">
        <v>100</v>
      </c>
      <c r="H15" s="300" t="s">
        <v>469</v>
      </c>
      <c r="I15" s="300" t="s">
        <v>104</v>
      </c>
      <c r="J15" s="300" t="s">
        <v>8</v>
      </c>
      <c r="K15" s="302">
        <v>61</v>
      </c>
      <c r="L15" s="302">
        <v>64</v>
      </c>
      <c r="M15" s="303">
        <f>(K15+L15)/2</f>
        <v>62.5</v>
      </c>
      <c r="N15" s="304">
        <f>RANK(M15,M$10:M$15,0)</f>
        <v>5</v>
      </c>
      <c r="O15" s="302">
        <v>58.5</v>
      </c>
      <c r="P15" s="302">
        <v>67</v>
      </c>
      <c r="Q15" s="303">
        <f>(O15+P15)/2</f>
        <v>62.75</v>
      </c>
      <c r="R15" s="304">
        <f>RANK(Q15,Q$10:Q$15,0)</f>
        <v>5</v>
      </c>
      <c r="S15" s="302">
        <v>61.75</v>
      </c>
      <c r="T15" s="302">
        <v>69</v>
      </c>
      <c r="U15" s="303">
        <f>(S15+T15)/2</f>
        <v>65.375</v>
      </c>
      <c r="V15" s="304">
        <f>RANK(U15,U$10:U$15,0)</f>
        <v>3</v>
      </c>
      <c r="W15" s="304"/>
      <c r="X15" s="303">
        <f t="shared" si="0"/>
        <v>60.416666666666664</v>
      </c>
      <c r="Y15" s="303">
        <f t="shared" si="0"/>
        <v>66.666666666666671</v>
      </c>
      <c r="Z15" s="305">
        <f>(X15+Y15)/2</f>
        <v>63.541666666666671</v>
      </c>
    </row>
    <row r="16" spans="1:32" s="191" customFormat="1" ht="10.5" customHeight="1" x14ac:dyDescent="0.25">
      <c r="A16" s="225"/>
      <c r="B16" s="226"/>
      <c r="C16" s="121"/>
      <c r="D16" s="125"/>
      <c r="E16" s="226"/>
      <c r="F16" s="227"/>
      <c r="G16" s="228"/>
      <c r="H16" s="228"/>
      <c r="I16" s="125"/>
      <c r="J16" s="125"/>
      <c r="K16" s="229"/>
      <c r="L16" s="230"/>
      <c r="M16" s="230"/>
      <c r="N16" s="231"/>
      <c r="O16" s="229"/>
      <c r="P16" s="230"/>
      <c r="Q16" s="230"/>
      <c r="R16" s="231"/>
      <c r="S16" s="229"/>
      <c r="T16" s="230"/>
      <c r="U16" s="230"/>
      <c r="V16" s="231"/>
      <c r="W16" s="231"/>
      <c r="X16" s="229"/>
      <c r="Y16" s="229"/>
      <c r="Z16" s="232"/>
    </row>
    <row r="17" spans="1:35" s="191" customFormat="1" ht="13.5" customHeight="1" x14ac:dyDescent="0.25">
      <c r="A17" s="225"/>
      <c r="B17" s="226"/>
      <c r="C17" s="121"/>
      <c r="D17" s="125"/>
      <c r="E17" s="226"/>
      <c r="F17" s="227"/>
      <c r="G17" s="228"/>
      <c r="H17" s="228"/>
      <c r="I17" s="125"/>
      <c r="J17" s="125"/>
      <c r="K17" s="229"/>
      <c r="L17" s="230"/>
      <c r="M17" s="230"/>
      <c r="N17" s="231"/>
      <c r="O17" s="229"/>
      <c r="P17" s="230"/>
      <c r="Q17" s="230"/>
      <c r="R17" s="231"/>
      <c r="S17" s="229"/>
      <c r="T17" s="230"/>
      <c r="U17" s="230"/>
      <c r="V17" s="231"/>
      <c r="W17" s="231"/>
      <c r="X17" s="229"/>
      <c r="Y17" s="229"/>
      <c r="Z17" s="23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321" customFormat="1" ht="31.15" customHeight="1" x14ac:dyDescent="0.35">
      <c r="A18" s="317"/>
      <c r="B18" s="317" t="s">
        <v>10</v>
      </c>
      <c r="C18" s="317" t="s">
        <v>10</v>
      </c>
      <c r="D18" s="317"/>
      <c r="E18" s="318"/>
      <c r="F18" s="317"/>
      <c r="G18" s="317"/>
      <c r="H18" s="317"/>
      <c r="I18" s="317"/>
      <c r="J18" s="486" t="s">
        <v>380</v>
      </c>
      <c r="K18" s="486"/>
      <c r="L18" s="486"/>
      <c r="M18" s="486"/>
      <c r="N18" s="486"/>
      <c r="O18" s="486"/>
      <c r="P18" s="486"/>
      <c r="Q18" s="486"/>
      <c r="R18" s="486"/>
      <c r="S18" s="486"/>
      <c r="T18" s="319"/>
      <c r="U18" s="319"/>
      <c r="V18" s="317"/>
      <c r="W18" s="319"/>
      <c r="X18" s="317"/>
      <c r="Y18" s="317"/>
      <c r="Z18" s="320"/>
    </row>
    <row r="19" spans="1:35" s="322" customFormat="1" ht="31.15" customHeight="1" x14ac:dyDescent="0.35">
      <c r="A19" s="317"/>
      <c r="B19" s="317" t="s">
        <v>11</v>
      </c>
      <c r="C19" s="317" t="s">
        <v>11</v>
      </c>
      <c r="D19" s="317"/>
      <c r="E19" s="318"/>
      <c r="F19" s="317"/>
      <c r="G19" s="317"/>
      <c r="H19" s="317"/>
      <c r="I19" s="317"/>
      <c r="J19" s="319" t="s">
        <v>224</v>
      </c>
      <c r="K19" s="317"/>
      <c r="L19" s="319"/>
      <c r="M19" s="319"/>
      <c r="N19" s="319"/>
      <c r="O19" s="317"/>
      <c r="P19" s="319"/>
      <c r="Q19" s="319"/>
      <c r="R19" s="319"/>
      <c r="S19" s="317"/>
      <c r="T19" s="319"/>
      <c r="U19" s="319"/>
      <c r="V19" s="317"/>
      <c r="W19" s="319"/>
      <c r="X19" s="317"/>
      <c r="Y19" s="317"/>
      <c r="Z19" s="320"/>
    </row>
  </sheetData>
  <sortState ref="A13:AI15">
    <sortCondition ref="A13"/>
  </sortState>
  <mergeCells count="27">
    <mergeCell ref="A12:Z12"/>
    <mergeCell ref="J18:S18"/>
    <mergeCell ref="J8:J9"/>
    <mergeCell ref="K8:N8"/>
    <mergeCell ref="O8:R8"/>
    <mergeCell ref="S8:V8"/>
    <mergeCell ref="W8:W9"/>
    <mergeCell ref="X8:X9"/>
    <mergeCell ref="W7:Z7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Y8:Y9"/>
    <mergeCell ref="Z8:Z9"/>
    <mergeCell ref="A6:B6"/>
    <mergeCell ref="E6:L6"/>
    <mergeCell ref="A1:Z1"/>
    <mergeCell ref="A2:Z2"/>
    <mergeCell ref="A3:Z3"/>
    <mergeCell ref="A4:Z4"/>
    <mergeCell ref="A5:Z5"/>
  </mergeCells>
  <conditionalFormatting sqref="C13">
    <cfRule type="expression" dxfId="0" priority="1" stopIfTrue="1">
      <formula>$N13=2018</formula>
    </cfRule>
  </conditionalFormatting>
  <printOptions horizontalCentered="1"/>
  <pageMargins left="0" right="0" top="0" bottom="0" header="0.31496062992125984" footer="0.19685039370078741"/>
  <pageSetup paperSize="9" scale="58" fitToHeight="0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view="pageBreakPreview" topLeftCell="A18" zoomScaleNormal="100" zoomScaleSheetLayoutView="100" workbookViewId="0">
      <selection activeCell="J33" sqref="J33"/>
    </sheetView>
  </sheetViews>
  <sheetFormatPr defaultRowHeight="15" x14ac:dyDescent="0.25"/>
  <cols>
    <col min="1" max="1" width="5.28515625" customWidth="1"/>
    <col min="2" max="2" width="18.28515625" customWidth="1"/>
    <col min="3" max="3" width="8.85546875" customWidth="1"/>
    <col min="4" max="4" width="7.140625" customWidth="1"/>
    <col min="5" max="5" width="49" customWidth="1"/>
    <col min="6" max="6" width="9.42578125" customWidth="1"/>
    <col min="7" max="7" width="14.42578125" customWidth="1"/>
    <col min="8" max="8" width="16.7109375" customWidth="1"/>
    <col min="9" max="10" width="19.42578125" customWidth="1"/>
    <col min="11" max="11" width="14.140625" customWidth="1"/>
  </cols>
  <sheetData>
    <row r="1" spans="1:12" ht="39" customHeight="1" x14ac:dyDescent="0.25">
      <c r="A1" s="8"/>
      <c r="B1" s="324" t="s">
        <v>383</v>
      </c>
      <c r="C1" s="324"/>
      <c r="D1" s="324"/>
      <c r="E1" s="324"/>
      <c r="F1" s="324"/>
      <c r="G1" s="324"/>
      <c r="H1" s="324"/>
      <c r="I1" s="324"/>
      <c r="J1" s="324"/>
      <c r="K1" s="324"/>
    </row>
    <row r="2" spans="1:12" ht="24.6" customHeight="1" x14ac:dyDescent="0.3">
      <c r="A2" s="9"/>
      <c r="B2" s="325" t="s">
        <v>425</v>
      </c>
      <c r="C2" s="325"/>
      <c r="D2" s="325"/>
      <c r="E2" s="325"/>
      <c r="F2" s="325"/>
      <c r="G2" s="325"/>
      <c r="H2" s="325"/>
      <c r="I2" s="325"/>
      <c r="J2" s="325"/>
      <c r="K2" s="325"/>
    </row>
    <row r="3" spans="1:12" ht="25.9" customHeight="1" x14ac:dyDescent="0.3">
      <c r="A3" s="9"/>
      <c r="B3" s="326" t="s">
        <v>0</v>
      </c>
      <c r="C3" s="326"/>
      <c r="D3" s="326"/>
      <c r="E3" s="326"/>
      <c r="F3" s="326"/>
      <c r="G3" s="326"/>
      <c r="H3" s="326"/>
      <c r="I3" s="326"/>
      <c r="J3" s="326"/>
      <c r="K3" s="326"/>
    </row>
    <row r="4" spans="1:12" ht="15.75" x14ac:dyDescent="0.25">
      <c r="A4" s="10" t="s">
        <v>16</v>
      </c>
      <c r="B4" s="11"/>
      <c r="C4" s="12"/>
      <c r="D4" s="13"/>
      <c r="E4" s="14"/>
      <c r="F4" s="15"/>
      <c r="G4" s="8"/>
      <c r="H4" s="8"/>
      <c r="I4" s="327" t="s">
        <v>15</v>
      </c>
      <c r="J4" s="327"/>
      <c r="K4" s="327"/>
    </row>
    <row r="5" spans="1:12" s="34" customFormat="1" ht="50.45" customHeight="1" x14ac:dyDescent="0.25">
      <c r="A5" s="31" t="s">
        <v>1</v>
      </c>
      <c r="B5" s="32" t="s">
        <v>212</v>
      </c>
      <c r="C5" s="33" t="s">
        <v>2</v>
      </c>
      <c r="D5" s="31" t="s">
        <v>3</v>
      </c>
      <c r="E5" s="32" t="s">
        <v>213</v>
      </c>
      <c r="F5" s="33" t="s">
        <v>2</v>
      </c>
      <c r="G5" s="32" t="s">
        <v>4</v>
      </c>
      <c r="H5" s="32" t="s">
        <v>5</v>
      </c>
      <c r="I5" s="32" t="s">
        <v>6</v>
      </c>
      <c r="J5" s="32" t="s">
        <v>7</v>
      </c>
      <c r="K5" s="32" t="s">
        <v>601</v>
      </c>
    </row>
    <row r="6" spans="1:12" s="1" customFormat="1" ht="29.45" customHeight="1" x14ac:dyDescent="0.25">
      <c r="A6" s="144">
        <v>1</v>
      </c>
      <c r="B6" s="138" t="s">
        <v>569</v>
      </c>
      <c r="C6" s="28" t="s">
        <v>466</v>
      </c>
      <c r="D6" s="29" t="s">
        <v>467</v>
      </c>
      <c r="E6" s="138" t="s">
        <v>570</v>
      </c>
      <c r="F6" s="28" t="s">
        <v>468</v>
      </c>
      <c r="G6" s="29" t="s">
        <v>100</v>
      </c>
      <c r="H6" s="29" t="s">
        <v>469</v>
      </c>
      <c r="I6" s="29" t="s">
        <v>104</v>
      </c>
      <c r="J6" s="29" t="s">
        <v>8</v>
      </c>
      <c r="K6" s="27" t="s">
        <v>472</v>
      </c>
    </row>
    <row r="7" spans="1:12" s="1" customFormat="1" ht="29.45" customHeight="1" x14ac:dyDescent="0.25">
      <c r="A7" s="144">
        <v>2</v>
      </c>
      <c r="B7" s="138" t="s">
        <v>573</v>
      </c>
      <c r="C7" s="28" t="s">
        <v>474</v>
      </c>
      <c r="D7" s="29">
        <v>1</v>
      </c>
      <c r="E7" s="138" t="s">
        <v>574</v>
      </c>
      <c r="F7" s="28" t="s">
        <v>475</v>
      </c>
      <c r="G7" s="29" t="s">
        <v>476</v>
      </c>
      <c r="H7" s="29" t="s">
        <v>477</v>
      </c>
      <c r="I7" s="29" t="s">
        <v>8</v>
      </c>
      <c r="J7" s="29" t="s">
        <v>8</v>
      </c>
      <c r="K7" s="29" t="s">
        <v>478</v>
      </c>
    </row>
    <row r="8" spans="1:12" s="1" customFormat="1" ht="29.45" customHeight="1" x14ac:dyDescent="0.25">
      <c r="A8" s="144">
        <v>3</v>
      </c>
      <c r="B8" s="138" t="s">
        <v>485</v>
      </c>
      <c r="C8" s="28" t="s">
        <v>67</v>
      </c>
      <c r="D8" s="27">
        <v>1</v>
      </c>
      <c r="E8" s="138" t="s">
        <v>575</v>
      </c>
      <c r="F8" s="28" t="s">
        <v>479</v>
      </c>
      <c r="G8" s="29" t="s">
        <v>480</v>
      </c>
      <c r="H8" s="29" t="s">
        <v>481</v>
      </c>
      <c r="I8" s="29" t="s">
        <v>23</v>
      </c>
      <c r="J8" s="29" t="s">
        <v>8</v>
      </c>
      <c r="K8" s="29" t="s">
        <v>478</v>
      </c>
    </row>
    <row r="9" spans="1:12" s="1" customFormat="1" ht="29.45" customHeight="1" x14ac:dyDescent="0.25">
      <c r="A9" s="144">
        <v>4</v>
      </c>
      <c r="B9" s="138" t="s">
        <v>569</v>
      </c>
      <c r="C9" s="28" t="s">
        <v>466</v>
      </c>
      <c r="D9" s="29" t="s">
        <v>467</v>
      </c>
      <c r="E9" s="30" t="s">
        <v>571</v>
      </c>
      <c r="F9" s="26" t="s">
        <v>470</v>
      </c>
      <c r="G9" s="27" t="s">
        <v>471</v>
      </c>
      <c r="H9" s="27" t="s">
        <v>104</v>
      </c>
      <c r="I9" s="27" t="s">
        <v>8</v>
      </c>
      <c r="J9" s="29" t="s">
        <v>8</v>
      </c>
      <c r="K9" s="27" t="s">
        <v>473</v>
      </c>
    </row>
    <row r="10" spans="1:12" s="1" customFormat="1" ht="29.45" customHeight="1" x14ac:dyDescent="0.25">
      <c r="A10" s="144">
        <v>5</v>
      </c>
      <c r="B10" s="138" t="s">
        <v>569</v>
      </c>
      <c r="C10" s="28" t="s">
        <v>466</v>
      </c>
      <c r="D10" s="29" t="s">
        <v>467</v>
      </c>
      <c r="E10" s="138" t="s">
        <v>572</v>
      </c>
      <c r="F10" s="28" t="s">
        <v>482</v>
      </c>
      <c r="G10" s="29" t="s">
        <v>100</v>
      </c>
      <c r="H10" s="29" t="s">
        <v>469</v>
      </c>
      <c r="I10" s="29" t="s">
        <v>104</v>
      </c>
      <c r="J10" s="29" t="s">
        <v>8</v>
      </c>
      <c r="K10" s="27" t="s">
        <v>484</v>
      </c>
    </row>
    <row r="11" spans="1:12" s="1" customFormat="1" ht="29.45" customHeight="1" x14ac:dyDescent="0.25">
      <c r="A11" s="144">
        <v>6</v>
      </c>
      <c r="B11" s="25" t="s">
        <v>567</v>
      </c>
      <c r="C11" s="28" t="s">
        <v>67</v>
      </c>
      <c r="D11" s="27" t="s">
        <v>17</v>
      </c>
      <c r="E11" s="30" t="s">
        <v>568</v>
      </c>
      <c r="F11" s="26"/>
      <c r="G11" s="27" t="s">
        <v>100</v>
      </c>
      <c r="H11" s="29" t="s">
        <v>761</v>
      </c>
      <c r="I11" s="29" t="s">
        <v>104</v>
      </c>
      <c r="J11" s="29" t="s">
        <v>8</v>
      </c>
      <c r="K11" s="27" t="s">
        <v>492</v>
      </c>
    </row>
    <row r="12" spans="1:12" s="140" customFormat="1" ht="32.450000000000003" customHeight="1" x14ac:dyDescent="0.25">
      <c r="A12" s="144">
        <v>7</v>
      </c>
      <c r="B12" s="126" t="s">
        <v>566</v>
      </c>
      <c r="C12" s="28" t="s">
        <v>67</v>
      </c>
      <c r="D12" s="27"/>
      <c r="E12" s="138" t="s">
        <v>593</v>
      </c>
      <c r="F12" s="28" t="s">
        <v>489</v>
      </c>
      <c r="G12" s="29" t="s">
        <v>490</v>
      </c>
      <c r="H12" s="29" t="s">
        <v>483</v>
      </c>
      <c r="I12" s="29" t="s">
        <v>104</v>
      </c>
      <c r="J12" s="29" t="s">
        <v>8</v>
      </c>
      <c r="K12" s="29" t="s">
        <v>491</v>
      </c>
      <c r="L12" s="1"/>
    </row>
    <row r="13" spans="1:12" s="1" customFormat="1" ht="29.45" customHeight="1" x14ac:dyDescent="0.25">
      <c r="A13" s="144">
        <v>8</v>
      </c>
      <c r="B13" s="138" t="s">
        <v>597</v>
      </c>
      <c r="C13" s="28" t="s">
        <v>548</v>
      </c>
      <c r="D13" s="29" t="s">
        <v>17</v>
      </c>
      <c r="E13" s="138" t="s">
        <v>598</v>
      </c>
      <c r="F13" s="28" t="s">
        <v>549</v>
      </c>
      <c r="G13" s="29" t="s">
        <v>100</v>
      </c>
      <c r="H13" s="29" t="s">
        <v>483</v>
      </c>
      <c r="I13" s="29" t="s">
        <v>104</v>
      </c>
      <c r="J13" s="29" t="s">
        <v>8</v>
      </c>
      <c r="K13" s="29" t="s">
        <v>550</v>
      </c>
    </row>
    <row r="14" spans="1:12" s="140" customFormat="1" ht="32.450000000000003" customHeight="1" x14ac:dyDescent="0.25">
      <c r="A14" s="144">
        <v>9</v>
      </c>
      <c r="B14" s="138" t="s">
        <v>599</v>
      </c>
      <c r="C14" s="28" t="s">
        <v>516</v>
      </c>
      <c r="D14" s="29" t="s">
        <v>467</v>
      </c>
      <c r="E14" s="138" t="s">
        <v>600</v>
      </c>
      <c r="F14" s="28" t="s">
        <v>517</v>
      </c>
      <c r="G14" s="29" t="s">
        <v>518</v>
      </c>
      <c r="H14" s="29" t="s">
        <v>495</v>
      </c>
      <c r="I14" s="29" t="s">
        <v>23</v>
      </c>
      <c r="J14" s="29" t="s">
        <v>8</v>
      </c>
      <c r="K14" s="27" t="s">
        <v>519</v>
      </c>
      <c r="L14" s="1"/>
    </row>
    <row r="15" spans="1:12" s="140" customFormat="1" ht="32.450000000000003" customHeight="1" x14ac:dyDescent="0.25">
      <c r="A15" s="144">
        <v>10</v>
      </c>
      <c r="B15" s="138" t="s">
        <v>602</v>
      </c>
      <c r="C15" s="28" t="s">
        <v>603</v>
      </c>
      <c r="D15" s="29"/>
      <c r="E15" s="138" t="s">
        <v>598</v>
      </c>
      <c r="F15" s="28" t="s">
        <v>549</v>
      </c>
      <c r="G15" s="29" t="s">
        <v>100</v>
      </c>
      <c r="H15" s="29" t="s">
        <v>483</v>
      </c>
      <c r="I15" s="29" t="s">
        <v>104</v>
      </c>
      <c r="J15" s="29" t="s">
        <v>8</v>
      </c>
      <c r="K15" s="27" t="s">
        <v>519</v>
      </c>
      <c r="L15" s="1"/>
    </row>
    <row r="16" spans="1:12" s="140" customFormat="1" ht="32.450000000000003" customHeight="1" x14ac:dyDescent="0.25">
      <c r="A16" s="144">
        <v>11</v>
      </c>
      <c r="B16" s="138" t="s">
        <v>604</v>
      </c>
      <c r="C16" s="28" t="s">
        <v>67</v>
      </c>
      <c r="D16" s="29"/>
      <c r="E16" s="30" t="s">
        <v>568</v>
      </c>
      <c r="F16" s="28"/>
      <c r="G16" s="29" t="s">
        <v>100</v>
      </c>
      <c r="H16" s="29" t="s">
        <v>483</v>
      </c>
      <c r="I16" s="29" t="s">
        <v>104</v>
      </c>
      <c r="J16" s="29" t="s">
        <v>8</v>
      </c>
      <c r="K16" s="27" t="s">
        <v>519</v>
      </c>
      <c r="L16" s="1"/>
    </row>
    <row r="17" spans="1:12" s="1" customFormat="1" ht="29.45" customHeight="1" x14ac:dyDescent="0.25">
      <c r="A17" s="144">
        <v>12</v>
      </c>
      <c r="B17" s="138" t="s">
        <v>594</v>
      </c>
      <c r="C17" s="28" t="s">
        <v>67</v>
      </c>
      <c r="D17" s="29" t="s">
        <v>17</v>
      </c>
      <c r="E17" s="138" t="s">
        <v>589</v>
      </c>
      <c r="F17" s="28" t="s">
        <v>493</v>
      </c>
      <c r="G17" s="29" t="s">
        <v>494</v>
      </c>
      <c r="H17" s="29" t="s">
        <v>495</v>
      </c>
      <c r="I17" s="29" t="s">
        <v>23</v>
      </c>
      <c r="J17" s="29" t="s">
        <v>8</v>
      </c>
      <c r="K17" s="27" t="s">
        <v>499</v>
      </c>
    </row>
    <row r="18" spans="1:12" s="1" customFormat="1" ht="29.45" customHeight="1" x14ac:dyDescent="0.25">
      <c r="A18" s="144">
        <v>13</v>
      </c>
      <c r="B18" s="138" t="s">
        <v>595</v>
      </c>
      <c r="C18" s="28" t="s">
        <v>496</v>
      </c>
      <c r="D18" s="29" t="s">
        <v>467</v>
      </c>
      <c r="E18" s="151" t="s">
        <v>596</v>
      </c>
      <c r="F18" s="28" t="s">
        <v>497</v>
      </c>
      <c r="G18" s="29" t="s">
        <v>498</v>
      </c>
      <c r="H18" s="29" t="s">
        <v>18</v>
      </c>
      <c r="I18" s="29" t="s">
        <v>8</v>
      </c>
      <c r="J18" s="29" t="s">
        <v>8</v>
      </c>
      <c r="K18" s="27" t="s">
        <v>499</v>
      </c>
    </row>
    <row r="19" spans="1:12" s="1" customFormat="1" ht="29.45" customHeight="1" x14ac:dyDescent="0.25">
      <c r="A19" s="144">
        <v>14</v>
      </c>
      <c r="B19" s="25" t="s">
        <v>564</v>
      </c>
      <c r="C19" s="28" t="s">
        <v>557</v>
      </c>
      <c r="D19" s="29" t="s">
        <v>17</v>
      </c>
      <c r="E19" s="30" t="s">
        <v>565</v>
      </c>
      <c r="F19" s="26" t="s">
        <v>558</v>
      </c>
      <c r="G19" s="27" t="s">
        <v>559</v>
      </c>
      <c r="H19" s="29" t="s">
        <v>560</v>
      </c>
      <c r="I19" s="27" t="s">
        <v>561</v>
      </c>
      <c r="J19" s="27" t="s">
        <v>8</v>
      </c>
      <c r="K19" s="27" t="s">
        <v>499</v>
      </c>
    </row>
    <row r="20" spans="1:12" s="1" customFormat="1" ht="29.45" customHeight="1" x14ac:dyDescent="0.25">
      <c r="A20" s="144">
        <v>15</v>
      </c>
      <c r="B20" s="145" t="s">
        <v>576</v>
      </c>
      <c r="C20" s="146" t="s">
        <v>500</v>
      </c>
      <c r="D20" s="147">
        <v>1</v>
      </c>
      <c r="E20" s="148" t="s">
        <v>577</v>
      </c>
      <c r="F20" s="146" t="s">
        <v>501</v>
      </c>
      <c r="G20" s="147" t="s">
        <v>502</v>
      </c>
      <c r="H20" s="147" t="s">
        <v>495</v>
      </c>
      <c r="I20" s="147" t="s">
        <v>23</v>
      </c>
      <c r="J20" s="147" t="s">
        <v>8</v>
      </c>
      <c r="K20" s="27" t="s">
        <v>503</v>
      </c>
    </row>
    <row r="21" spans="1:12" s="1" customFormat="1" ht="29.45" customHeight="1" x14ac:dyDescent="0.25">
      <c r="A21" s="144">
        <v>16</v>
      </c>
      <c r="B21" s="138" t="s">
        <v>578</v>
      </c>
      <c r="C21" s="28" t="s">
        <v>504</v>
      </c>
      <c r="D21" s="29">
        <v>1</v>
      </c>
      <c r="E21" s="149" t="s">
        <v>579</v>
      </c>
      <c r="F21" s="28" t="s">
        <v>505</v>
      </c>
      <c r="G21" s="29" t="s">
        <v>480</v>
      </c>
      <c r="H21" s="29" t="s">
        <v>495</v>
      </c>
      <c r="I21" s="29" t="s">
        <v>23</v>
      </c>
      <c r="J21" s="29" t="s">
        <v>8</v>
      </c>
      <c r="K21" s="27" t="s">
        <v>503</v>
      </c>
    </row>
    <row r="22" spans="1:12" s="1" customFormat="1" ht="29.45" customHeight="1" x14ac:dyDescent="0.25">
      <c r="A22" s="144">
        <v>17</v>
      </c>
      <c r="B22" s="138" t="s">
        <v>580</v>
      </c>
      <c r="C22" s="28" t="s">
        <v>486</v>
      </c>
      <c r="D22" s="29" t="s">
        <v>17</v>
      </c>
      <c r="E22" s="138" t="s">
        <v>581</v>
      </c>
      <c r="F22" s="28" t="s">
        <v>488</v>
      </c>
      <c r="G22" s="29" t="s">
        <v>100</v>
      </c>
      <c r="H22" s="29" t="s">
        <v>483</v>
      </c>
      <c r="I22" s="29" t="s">
        <v>104</v>
      </c>
      <c r="J22" s="29" t="s">
        <v>8</v>
      </c>
      <c r="K22" s="29" t="s">
        <v>487</v>
      </c>
      <c r="L22" s="139"/>
    </row>
    <row r="23" spans="1:12" s="1" customFormat="1" ht="29.45" customHeight="1" x14ac:dyDescent="0.25">
      <c r="A23" s="144">
        <v>18</v>
      </c>
      <c r="B23" s="138" t="s">
        <v>585</v>
      </c>
      <c r="C23" s="28" t="s">
        <v>509</v>
      </c>
      <c r="D23" s="29">
        <v>1</v>
      </c>
      <c r="E23" s="151" t="s">
        <v>586</v>
      </c>
      <c r="F23" s="28" t="s">
        <v>510</v>
      </c>
      <c r="G23" s="29" t="s">
        <v>511</v>
      </c>
      <c r="H23" s="29" t="s">
        <v>469</v>
      </c>
      <c r="I23" s="29" t="s">
        <v>23</v>
      </c>
      <c r="J23" s="29" t="s">
        <v>8</v>
      </c>
      <c r="K23" s="29" t="s">
        <v>487</v>
      </c>
    </row>
    <row r="24" spans="1:12" s="1" customFormat="1" ht="29.45" customHeight="1" x14ac:dyDescent="0.25">
      <c r="A24" s="144">
        <v>19</v>
      </c>
      <c r="B24" s="138" t="s">
        <v>587</v>
      </c>
      <c r="C24" s="28" t="s">
        <v>512</v>
      </c>
      <c r="D24" s="29">
        <v>3</v>
      </c>
      <c r="E24" s="151" t="s">
        <v>586</v>
      </c>
      <c r="F24" s="28" t="s">
        <v>510</v>
      </c>
      <c r="G24" s="29" t="s">
        <v>511</v>
      </c>
      <c r="H24" s="29" t="s">
        <v>469</v>
      </c>
      <c r="I24" s="29" t="s">
        <v>23</v>
      </c>
      <c r="J24" s="29" t="s">
        <v>8</v>
      </c>
      <c r="K24" s="29" t="s">
        <v>487</v>
      </c>
    </row>
    <row r="25" spans="1:12" s="1" customFormat="1" ht="29.45" customHeight="1" x14ac:dyDescent="0.25">
      <c r="A25" s="144">
        <v>20</v>
      </c>
      <c r="B25" s="138" t="s">
        <v>588</v>
      </c>
      <c r="C25" s="28" t="s">
        <v>513</v>
      </c>
      <c r="D25" s="29">
        <v>1</v>
      </c>
      <c r="E25" s="138" t="s">
        <v>589</v>
      </c>
      <c r="F25" s="28" t="s">
        <v>493</v>
      </c>
      <c r="G25" s="29" t="s">
        <v>494</v>
      </c>
      <c r="H25" s="29" t="s">
        <v>495</v>
      </c>
      <c r="I25" s="29" t="s">
        <v>23</v>
      </c>
      <c r="J25" s="29" t="s">
        <v>8</v>
      </c>
      <c r="K25" s="29" t="s">
        <v>487</v>
      </c>
    </row>
    <row r="26" spans="1:12" s="1" customFormat="1" ht="29.45" customHeight="1" x14ac:dyDescent="0.25">
      <c r="A26" s="144">
        <v>21</v>
      </c>
      <c r="B26" s="138" t="s">
        <v>590</v>
      </c>
      <c r="C26" s="28" t="s">
        <v>514</v>
      </c>
      <c r="D26" s="29" t="s">
        <v>64</v>
      </c>
      <c r="E26" s="138" t="s">
        <v>591</v>
      </c>
      <c r="F26" s="28" t="s">
        <v>515</v>
      </c>
      <c r="G26" s="29" t="s">
        <v>480</v>
      </c>
      <c r="H26" s="29" t="s">
        <v>495</v>
      </c>
      <c r="I26" s="29" t="s">
        <v>23</v>
      </c>
      <c r="J26" s="29" t="s">
        <v>8</v>
      </c>
      <c r="K26" s="29" t="s">
        <v>487</v>
      </c>
    </row>
    <row r="27" spans="1:12" s="1" customFormat="1" ht="29.45" customHeight="1" x14ac:dyDescent="0.25">
      <c r="A27" s="144">
        <v>22</v>
      </c>
      <c r="B27" s="25" t="s">
        <v>562</v>
      </c>
      <c r="C27" s="28" t="s">
        <v>521</v>
      </c>
      <c r="D27" s="27">
        <v>1</v>
      </c>
      <c r="E27" s="30" t="s">
        <v>563</v>
      </c>
      <c r="F27" s="26" t="s">
        <v>522</v>
      </c>
      <c r="G27" s="27" t="s">
        <v>523</v>
      </c>
      <c r="H27" s="29" t="s">
        <v>524</v>
      </c>
      <c r="I27" s="27" t="s">
        <v>23</v>
      </c>
      <c r="J27" s="27" t="s">
        <v>8</v>
      </c>
      <c r="K27" s="27" t="s">
        <v>487</v>
      </c>
    </row>
    <row r="28" spans="1:12" s="1" customFormat="1" ht="29.45" customHeight="1" x14ac:dyDescent="0.25">
      <c r="A28" s="144">
        <v>23</v>
      </c>
      <c r="B28" s="138" t="s">
        <v>592</v>
      </c>
      <c r="C28" s="28" t="s">
        <v>525</v>
      </c>
      <c r="D28" s="29" t="s">
        <v>17</v>
      </c>
      <c r="E28" s="138" t="s">
        <v>593</v>
      </c>
      <c r="F28" s="28" t="s">
        <v>489</v>
      </c>
      <c r="G28" s="29" t="s">
        <v>490</v>
      </c>
      <c r="H28" s="29" t="s">
        <v>483</v>
      </c>
      <c r="I28" s="29" t="s">
        <v>104</v>
      </c>
      <c r="J28" s="29" t="s">
        <v>8</v>
      </c>
      <c r="K28" s="27" t="s">
        <v>551</v>
      </c>
    </row>
    <row r="29" spans="1:12" s="1" customFormat="1" ht="29.45" customHeight="1" x14ac:dyDescent="0.25">
      <c r="A29" s="144">
        <v>24</v>
      </c>
      <c r="B29" s="150" t="s">
        <v>583</v>
      </c>
      <c r="C29" s="146" t="s">
        <v>506</v>
      </c>
      <c r="D29" s="147">
        <v>2</v>
      </c>
      <c r="E29" s="150" t="s">
        <v>584</v>
      </c>
      <c r="F29" s="146" t="s">
        <v>507</v>
      </c>
      <c r="G29" s="147" t="s">
        <v>508</v>
      </c>
      <c r="H29" s="147" t="s">
        <v>469</v>
      </c>
      <c r="I29" s="147" t="s">
        <v>23</v>
      </c>
      <c r="J29" s="147" t="s">
        <v>8</v>
      </c>
      <c r="K29" s="27" t="s">
        <v>552</v>
      </c>
    </row>
    <row r="30" spans="1:12" s="1" customFormat="1" ht="29.45" customHeight="1" x14ac:dyDescent="0.25">
      <c r="A30" s="144">
        <v>25</v>
      </c>
      <c r="B30" s="138" t="s">
        <v>580</v>
      </c>
      <c r="C30" s="28" t="s">
        <v>486</v>
      </c>
      <c r="D30" s="29" t="s">
        <v>17</v>
      </c>
      <c r="E30" s="138" t="s">
        <v>582</v>
      </c>
      <c r="F30" s="28" t="s">
        <v>526</v>
      </c>
      <c r="G30" s="29" t="s">
        <v>100</v>
      </c>
      <c r="H30" s="29" t="s">
        <v>483</v>
      </c>
      <c r="I30" s="29" t="s">
        <v>104</v>
      </c>
      <c r="J30" s="29" t="s">
        <v>8</v>
      </c>
      <c r="K30" s="27" t="s">
        <v>552</v>
      </c>
    </row>
    <row r="31" spans="1:12" s="1" customFormat="1" ht="29.45" customHeight="1" x14ac:dyDescent="0.25">
      <c r="A31" s="144">
        <v>25</v>
      </c>
      <c r="B31" s="138" t="s">
        <v>636</v>
      </c>
      <c r="C31" s="28"/>
      <c r="D31" s="29" t="s">
        <v>17</v>
      </c>
      <c r="E31" s="138" t="s">
        <v>582</v>
      </c>
      <c r="F31" s="28" t="s">
        <v>526</v>
      </c>
      <c r="G31" s="29" t="s">
        <v>100</v>
      </c>
      <c r="H31" s="29" t="s">
        <v>483</v>
      </c>
      <c r="I31" s="29" t="s">
        <v>104</v>
      </c>
      <c r="J31" s="29" t="s">
        <v>8</v>
      </c>
      <c r="K31" s="27" t="s">
        <v>551</v>
      </c>
    </row>
    <row r="32" spans="1:12" ht="9" customHeight="1" x14ac:dyDescent="0.25"/>
    <row r="33" spans="2:9" ht="10.9" customHeight="1" x14ac:dyDescent="0.25"/>
    <row r="34" spans="2:9" ht="21.6" customHeight="1" x14ac:dyDescent="0.25">
      <c r="B34" s="3" t="s">
        <v>10</v>
      </c>
      <c r="C34" s="4"/>
      <c r="D34" s="5"/>
      <c r="E34" s="6"/>
      <c r="F34" s="4"/>
      <c r="G34" s="323" t="s">
        <v>380</v>
      </c>
      <c r="H34" s="323"/>
      <c r="I34" s="323"/>
    </row>
    <row r="35" spans="2:9" ht="11.45" customHeight="1" x14ac:dyDescent="0.25">
      <c r="B35" s="3"/>
      <c r="C35" s="4"/>
      <c r="D35" s="5"/>
      <c r="E35" s="6"/>
      <c r="F35" s="4"/>
      <c r="G35" s="104"/>
      <c r="H35" s="104"/>
      <c r="I35" s="104"/>
    </row>
    <row r="36" spans="2:9" ht="21.6" customHeight="1" x14ac:dyDescent="0.25">
      <c r="B36" s="3" t="s">
        <v>11</v>
      </c>
      <c r="C36" s="3"/>
      <c r="D36" s="3"/>
      <c r="E36" s="3"/>
      <c r="F36" s="3"/>
      <c r="G36" s="323" t="s">
        <v>224</v>
      </c>
      <c r="H36" s="323"/>
      <c r="I36" s="323"/>
    </row>
    <row r="37" spans="2:9" ht="9" customHeight="1" x14ac:dyDescent="0.25">
      <c r="B37" s="3"/>
      <c r="C37" s="3"/>
      <c r="D37" s="3"/>
      <c r="E37" s="3"/>
      <c r="F37" s="3"/>
      <c r="G37" s="104"/>
      <c r="H37" s="104"/>
      <c r="I37" s="104"/>
    </row>
    <row r="38" spans="2:9" ht="21.6" customHeight="1" x14ac:dyDescent="0.25">
      <c r="B38" s="3" t="s">
        <v>12</v>
      </c>
      <c r="C38" s="7"/>
      <c r="D38" s="7"/>
      <c r="E38" s="7"/>
      <c r="F38" s="7"/>
      <c r="G38" s="323" t="s">
        <v>380</v>
      </c>
      <c r="H38" s="323"/>
      <c r="I38" s="323"/>
    </row>
  </sheetData>
  <autoFilter ref="A5:K31"/>
  <sortState ref="A6:L29">
    <sortCondition ref="K6:K29"/>
  </sortState>
  <mergeCells count="7">
    <mergeCell ref="G38:I38"/>
    <mergeCell ref="B1:K1"/>
    <mergeCell ref="B2:K2"/>
    <mergeCell ref="B3:K3"/>
    <mergeCell ref="I4:K4"/>
    <mergeCell ref="G34:I34"/>
    <mergeCell ref="G36:I36"/>
  </mergeCells>
  <conditionalFormatting sqref="C7">
    <cfRule type="expression" dxfId="19" priority="2" stopIfTrue="1">
      <formula>$N7=2018</formula>
    </cfRule>
  </conditionalFormatting>
  <conditionalFormatting sqref="C8">
    <cfRule type="expression" dxfId="18" priority="1" stopIfTrue="1">
      <formula>$N8=2018</formula>
    </cfRule>
  </conditionalFormatting>
  <pageMargins left="0.23622047244094491" right="0.23622047244094491" top="0.35433070866141736" bottom="0.35433070866141736" header="0.31496062992125984" footer="0.31496062992125984"/>
  <pageSetup paperSize="9" scale="78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view="pageBreakPreview" topLeftCell="A11" zoomScale="90" zoomScaleNormal="80" zoomScaleSheetLayoutView="90" workbookViewId="0">
      <selection activeCell="B22" sqref="B22"/>
    </sheetView>
  </sheetViews>
  <sheetFormatPr defaultRowHeight="15" x14ac:dyDescent="0.25"/>
  <cols>
    <col min="1" max="1" width="5.28515625" customWidth="1"/>
    <col min="2" max="2" width="26.28515625" customWidth="1"/>
    <col min="3" max="3" width="26.42578125" hidden="1" customWidth="1"/>
    <col min="4" max="4" width="5.7109375" customWidth="1"/>
    <col min="5" max="5" width="46.7109375" customWidth="1"/>
    <col min="6" max="8" width="38.42578125" hidden="1" customWidth="1"/>
    <col min="9" max="10" width="23.140625" customWidth="1"/>
  </cols>
  <sheetData>
    <row r="1" spans="1:10" ht="34.5" x14ac:dyDescent="0.25">
      <c r="A1" s="328" t="s">
        <v>13</v>
      </c>
      <c r="B1" s="328"/>
      <c r="C1" s="328"/>
      <c r="D1" s="328"/>
      <c r="E1" s="328"/>
      <c r="F1" s="328"/>
      <c r="G1" s="328"/>
      <c r="H1" s="328"/>
      <c r="I1" s="328"/>
      <c r="J1" s="328"/>
    </row>
    <row r="2" spans="1:10" ht="13.9" customHeight="1" x14ac:dyDescent="0.25">
      <c r="A2" s="329" t="s">
        <v>605</v>
      </c>
      <c r="B2" s="329"/>
      <c r="C2" s="329"/>
      <c r="D2" s="329"/>
      <c r="E2" s="329"/>
      <c r="F2" s="329"/>
      <c r="G2" s="329"/>
      <c r="H2" s="329"/>
      <c r="I2" s="329"/>
      <c r="J2" s="329"/>
    </row>
    <row r="3" spans="1:10" ht="30.75" customHeight="1" x14ac:dyDescent="0.25">
      <c r="A3" s="330" t="s">
        <v>607</v>
      </c>
      <c r="B3" s="330"/>
      <c r="C3" s="330"/>
      <c r="D3" s="330"/>
      <c r="E3" s="330"/>
      <c r="F3" s="330"/>
      <c r="G3" s="330"/>
      <c r="H3" s="330"/>
      <c r="I3" s="330"/>
      <c r="J3" s="330"/>
    </row>
    <row r="4" spans="1:10" ht="30.75" customHeight="1" x14ac:dyDescent="0.25">
      <c r="A4" s="153" t="s">
        <v>104</v>
      </c>
      <c r="B4" s="105"/>
      <c r="C4" s="105"/>
      <c r="D4" s="105"/>
      <c r="E4" s="105"/>
      <c r="F4" s="105"/>
      <c r="G4" s="105"/>
      <c r="H4" s="105"/>
      <c r="I4" s="105"/>
      <c r="J4" s="152" t="s">
        <v>606</v>
      </c>
    </row>
    <row r="5" spans="1:10" ht="82.5" x14ac:dyDescent="0.25">
      <c r="A5" s="114" t="s">
        <v>1</v>
      </c>
      <c r="B5" s="115" t="s">
        <v>190</v>
      </c>
      <c r="C5" s="115"/>
      <c r="D5" s="114" t="s">
        <v>3</v>
      </c>
      <c r="E5" s="115" t="s">
        <v>191</v>
      </c>
      <c r="F5" s="115"/>
      <c r="G5" s="115"/>
      <c r="H5" s="115"/>
      <c r="I5" s="115" t="s">
        <v>6</v>
      </c>
      <c r="J5" s="115" t="s">
        <v>7</v>
      </c>
    </row>
    <row r="6" spans="1:10" ht="33.6" customHeight="1" x14ac:dyDescent="0.25">
      <c r="A6" s="48">
        <v>1</v>
      </c>
      <c r="B6" s="52" t="s">
        <v>608</v>
      </c>
      <c r="C6" s="53"/>
      <c r="D6" s="55"/>
      <c r="E6" s="58" t="s">
        <v>444</v>
      </c>
      <c r="F6" s="59"/>
      <c r="G6" s="54"/>
      <c r="H6" s="54" t="s">
        <v>439</v>
      </c>
      <c r="I6" s="55" t="s">
        <v>104</v>
      </c>
      <c r="J6" s="55" t="s">
        <v>8</v>
      </c>
    </row>
    <row r="7" spans="1:10" ht="33.6" customHeight="1" x14ac:dyDescent="0.25">
      <c r="A7" s="48">
        <v>2</v>
      </c>
      <c r="B7" s="56" t="s">
        <v>610</v>
      </c>
      <c r="C7" s="57"/>
      <c r="D7" s="55"/>
      <c r="E7" s="52" t="s">
        <v>441</v>
      </c>
      <c r="F7" s="53"/>
      <c r="G7" s="54"/>
      <c r="H7" s="54" t="s">
        <v>439</v>
      </c>
      <c r="I7" s="55" t="s">
        <v>104</v>
      </c>
      <c r="J7" s="55" t="s">
        <v>8</v>
      </c>
    </row>
    <row r="8" spans="1:10" ht="33.6" customHeight="1" x14ac:dyDescent="0.25">
      <c r="A8" s="48">
        <v>3</v>
      </c>
      <c r="B8" s="56" t="s">
        <v>611</v>
      </c>
      <c r="C8" s="53"/>
      <c r="D8" s="55"/>
      <c r="E8" s="58" t="s">
        <v>443</v>
      </c>
      <c r="F8" s="59"/>
      <c r="G8" s="55"/>
      <c r="H8" s="54" t="s">
        <v>439</v>
      </c>
      <c r="I8" s="55" t="s">
        <v>104</v>
      </c>
      <c r="J8" s="55" t="s">
        <v>8</v>
      </c>
    </row>
    <row r="9" spans="1:10" ht="33.6" customHeight="1" x14ac:dyDescent="0.25">
      <c r="A9" s="48">
        <v>4</v>
      </c>
      <c r="B9" s="52" t="s">
        <v>608</v>
      </c>
      <c r="C9" s="53"/>
      <c r="D9" s="54"/>
      <c r="E9" s="52" t="s">
        <v>609</v>
      </c>
      <c r="F9" s="53"/>
      <c r="G9" s="54"/>
      <c r="H9" s="54" t="s">
        <v>439</v>
      </c>
      <c r="I9" s="55" t="s">
        <v>104</v>
      </c>
      <c r="J9" s="55" t="s">
        <v>8</v>
      </c>
    </row>
    <row r="10" spans="1:10" ht="33.6" customHeight="1" x14ac:dyDescent="0.25">
      <c r="A10" s="48">
        <v>5</v>
      </c>
      <c r="B10" s="56" t="s">
        <v>610</v>
      </c>
      <c r="C10" s="53"/>
      <c r="D10" s="55"/>
      <c r="E10" s="58" t="s">
        <v>444</v>
      </c>
      <c r="F10" s="59"/>
      <c r="G10" s="54"/>
      <c r="H10" s="54" t="s">
        <v>439</v>
      </c>
      <c r="I10" s="55" t="s">
        <v>104</v>
      </c>
      <c r="J10" s="55" t="s">
        <v>8</v>
      </c>
    </row>
    <row r="11" spans="1:10" ht="33.6" customHeight="1" x14ac:dyDescent="0.25">
      <c r="A11" s="49"/>
      <c r="B11" s="120"/>
      <c r="C11" s="121"/>
      <c r="D11" s="122"/>
      <c r="E11" s="123"/>
      <c r="F11" s="124"/>
      <c r="G11" s="122"/>
      <c r="H11" s="125"/>
      <c r="I11" s="122"/>
      <c r="J11" s="122"/>
    </row>
    <row r="12" spans="1:10" ht="55.15" customHeight="1" x14ac:dyDescent="0.25">
      <c r="A12" s="330" t="s">
        <v>612</v>
      </c>
      <c r="B12" s="330"/>
      <c r="C12" s="330"/>
      <c r="D12" s="330"/>
      <c r="E12" s="330"/>
      <c r="F12" s="330"/>
      <c r="G12" s="330"/>
      <c r="H12" s="330"/>
      <c r="I12" s="330"/>
      <c r="J12" s="330"/>
    </row>
    <row r="13" spans="1:10" ht="82.5" x14ac:dyDescent="0.25">
      <c r="A13" s="114" t="s">
        <v>1</v>
      </c>
      <c r="B13" s="115" t="s">
        <v>190</v>
      </c>
      <c r="C13" s="115"/>
      <c r="D13" s="114" t="s">
        <v>3</v>
      </c>
      <c r="E13" s="115" t="s">
        <v>191</v>
      </c>
      <c r="F13" s="115"/>
      <c r="G13" s="115"/>
      <c r="H13" s="115"/>
      <c r="I13" s="115" t="s">
        <v>6</v>
      </c>
      <c r="J13" s="115" t="s">
        <v>7</v>
      </c>
    </row>
    <row r="14" spans="1:10" ht="37.15" customHeight="1" x14ac:dyDescent="0.25">
      <c r="A14" s="48">
        <v>1</v>
      </c>
      <c r="B14" s="17" t="s">
        <v>446</v>
      </c>
      <c r="C14" s="21"/>
      <c r="D14" s="19"/>
      <c r="E14" s="24" t="s">
        <v>441</v>
      </c>
      <c r="F14" s="18"/>
      <c r="G14" s="22"/>
      <c r="H14" s="22" t="s">
        <v>439</v>
      </c>
      <c r="I14" s="19" t="s">
        <v>104</v>
      </c>
      <c r="J14" s="19" t="s">
        <v>8</v>
      </c>
    </row>
    <row r="15" spans="1:10" ht="37.15" customHeight="1" x14ac:dyDescent="0.25">
      <c r="A15" s="48">
        <v>2</v>
      </c>
      <c r="B15" s="64" t="s">
        <v>447</v>
      </c>
      <c r="C15" s="21"/>
      <c r="D15" s="19"/>
      <c r="E15" s="24" t="s">
        <v>443</v>
      </c>
      <c r="F15" s="18"/>
      <c r="G15" s="19"/>
      <c r="H15" s="22" t="s">
        <v>439</v>
      </c>
      <c r="I15" s="19" t="s">
        <v>104</v>
      </c>
      <c r="J15" s="19" t="s">
        <v>8</v>
      </c>
    </row>
    <row r="16" spans="1:10" ht="37.15" customHeight="1" x14ac:dyDescent="0.25">
      <c r="A16" s="48">
        <v>3</v>
      </c>
      <c r="B16" s="64" t="s">
        <v>448</v>
      </c>
      <c r="C16" s="21"/>
      <c r="D16" s="19"/>
      <c r="E16" s="24" t="s">
        <v>441</v>
      </c>
      <c r="F16" s="18"/>
      <c r="G16" s="19"/>
      <c r="H16" s="22" t="s">
        <v>439</v>
      </c>
      <c r="I16" s="19" t="s">
        <v>104</v>
      </c>
      <c r="J16" s="19" t="s">
        <v>8</v>
      </c>
    </row>
    <row r="17" spans="1:10" ht="37.15" customHeight="1" x14ac:dyDescent="0.25">
      <c r="A17" s="48">
        <v>4</v>
      </c>
      <c r="B17" s="17" t="s">
        <v>446</v>
      </c>
      <c r="C17" s="21"/>
      <c r="D17" s="19"/>
      <c r="E17" s="24" t="s">
        <v>445</v>
      </c>
      <c r="F17" s="18"/>
      <c r="G17" s="22"/>
      <c r="H17" s="22" t="s">
        <v>439</v>
      </c>
      <c r="I17" s="19" t="s">
        <v>104</v>
      </c>
      <c r="J17" s="19" t="s">
        <v>8</v>
      </c>
    </row>
    <row r="18" spans="1:10" ht="37.15" customHeight="1" x14ac:dyDescent="0.25">
      <c r="A18" s="48">
        <v>5</v>
      </c>
      <c r="B18" s="64" t="s">
        <v>448</v>
      </c>
      <c r="C18" s="21"/>
      <c r="D18" s="19"/>
      <c r="E18" s="24" t="s">
        <v>443</v>
      </c>
      <c r="F18" s="18"/>
      <c r="G18" s="19"/>
      <c r="H18" s="22" t="s">
        <v>439</v>
      </c>
      <c r="I18" s="19" t="s">
        <v>104</v>
      </c>
      <c r="J18" s="19" t="s">
        <v>8</v>
      </c>
    </row>
    <row r="19" spans="1:10" ht="22.9" customHeight="1" x14ac:dyDescent="0.25">
      <c r="A19" s="49"/>
      <c r="B19" s="154"/>
      <c r="C19" s="155"/>
      <c r="D19" s="156"/>
      <c r="E19" s="157"/>
      <c r="F19" s="158"/>
      <c r="G19" s="156"/>
      <c r="H19" s="156"/>
      <c r="I19" s="156"/>
      <c r="J19" s="75"/>
    </row>
    <row r="20" spans="1:10" ht="43.9" customHeight="1" x14ac:dyDescent="0.25">
      <c r="A20" s="330" t="s">
        <v>613</v>
      </c>
      <c r="B20" s="330"/>
      <c r="C20" s="330"/>
      <c r="D20" s="330"/>
      <c r="E20" s="330"/>
      <c r="F20" s="330"/>
      <c r="G20" s="330"/>
      <c r="H20" s="330"/>
      <c r="I20" s="330"/>
      <c r="J20" s="330"/>
    </row>
    <row r="21" spans="1:10" ht="40.9" customHeight="1" x14ac:dyDescent="0.25">
      <c r="A21" s="114" t="s">
        <v>1</v>
      </c>
      <c r="B21" s="115" t="s">
        <v>190</v>
      </c>
      <c r="C21" s="115" t="s">
        <v>234</v>
      </c>
      <c r="D21" s="114" t="s">
        <v>3</v>
      </c>
      <c r="E21" s="115" t="s">
        <v>191</v>
      </c>
      <c r="F21" s="115" t="s">
        <v>234</v>
      </c>
      <c r="G21" s="115" t="s">
        <v>4</v>
      </c>
      <c r="H21" s="115" t="s">
        <v>5</v>
      </c>
      <c r="I21" s="115" t="s">
        <v>6</v>
      </c>
      <c r="J21" s="115" t="s">
        <v>7</v>
      </c>
    </row>
    <row r="22" spans="1:10" ht="29.45" customHeight="1" x14ac:dyDescent="0.25">
      <c r="A22" s="48">
        <v>1</v>
      </c>
      <c r="B22" s="17" t="s">
        <v>368</v>
      </c>
      <c r="C22" s="21" t="s">
        <v>67</v>
      </c>
      <c r="D22" s="19" t="s">
        <v>17</v>
      </c>
      <c r="E22" s="24" t="s">
        <v>363</v>
      </c>
      <c r="F22" s="18" t="s">
        <v>67</v>
      </c>
      <c r="G22" s="22" t="s">
        <v>359</v>
      </c>
      <c r="H22" s="22" t="s">
        <v>359</v>
      </c>
      <c r="I22" s="19" t="s">
        <v>358</v>
      </c>
      <c r="J22" s="19" t="s">
        <v>8</v>
      </c>
    </row>
    <row r="23" spans="1:10" ht="29.45" customHeight="1" x14ac:dyDescent="0.25">
      <c r="A23" s="48">
        <v>2</v>
      </c>
      <c r="B23" s="17" t="s">
        <v>451</v>
      </c>
      <c r="C23" s="21"/>
      <c r="D23" s="19"/>
      <c r="E23" s="24" t="s">
        <v>449</v>
      </c>
      <c r="F23" s="18"/>
      <c r="G23" s="19"/>
      <c r="H23" s="22" t="s">
        <v>439</v>
      </c>
      <c r="I23" s="19" t="s">
        <v>104</v>
      </c>
      <c r="J23" s="19" t="s">
        <v>8</v>
      </c>
    </row>
    <row r="24" spans="1:10" ht="29.45" customHeight="1" x14ac:dyDescent="0.25">
      <c r="A24" s="48">
        <v>3</v>
      </c>
      <c r="B24" s="17" t="s">
        <v>453</v>
      </c>
      <c r="C24" s="21"/>
      <c r="D24" s="19"/>
      <c r="E24" s="24" t="s">
        <v>450</v>
      </c>
      <c r="F24" s="18"/>
      <c r="G24" s="19"/>
      <c r="H24" s="22" t="s">
        <v>439</v>
      </c>
      <c r="I24" s="19" t="s">
        <v>104</v>
      </c>
      <c r="J24" s="19" t="s">
        <v>8</v>
      </c>
    </row>
    <row r="25" spans="1:10" ht="29.45" customHeight="1" x14ac:dyDescent="0.25">
      <c r="A25" s="48">
        <v>4</v>
      </c>
      <c r="B25" s="17" t="s">
        <v>364</v>
      </c>
      <c r="C25" s="21" t="s">
        <v>67</v>
      </c>
      <c r="D25" s="19" t="s">
        <v>17</v>
      </c>
      <c r="E25" s="24" t="s">
        <v>363</v>
      </c>
      <c r="F25" s="18" t="s">
        <v>67</v>
      </c>
      <c r="G25" s="22" t="s">
        <v>359</v>
      </c>
      <c r="H25" s="22" t="s">
        <v>359</v>
      </c>
      <c r="I25" s="19" t="s">
        <v>358</v>
      </c>
      <c r="J25" s="19" t="s">
        <v>8</v>
      </c>
    </row>
    <row r="26" spans="1:10" ht="29.45" customHeight="1" x14ac:dyDescent="0.25">
      <c r="A26" s="48">
        <v>5</v>
      </c>
      <c r="B26" s="17" t="s">
        <v>454</v>
      </c>
      <c r="C26" s="21"/>
      <c r="D26" s="19"/>
      <c r="E26" s="24" t="s">
        <v>449</v>
      </c>
      <c r="F26" s="18"/>
      <c r="G26" s="19"/>
      <c r="H26" s="22" t="s">
        <v>439</v>
      </c>
      <c r="I26" s="19" t="s">
        <v>104</v>
      </c>
      <c r="J26" s="19" t="s">
        <v>8</v>
      </c>
    </row>
    <row r="27" spans="1:10" ht="29.45" customHeight="1" x14ac:dyDescent="0.25">
      <c r="A27" s="48">
        <v>6</v>
      </c>
      <c r="B27" s="17" t="s">
        <v>360</v>
      </c>
      <c r="C27" s="21" t="s">
        <v>67</v>
      </c>
      <c r="D27" s="19" t="s">
        <v>17</v>
      </c>
      <c r="E27" s="24" t="s">
        <v>363</v>
      </c>
      <c r="F27" s="18" t="s">
        <v>67</v>
      </c>
      <c r="G27" s="22" t="s">
        <v>359</v>
      </c>
      <c r="H27" s="22" t="s">
        <v>359</v>
      </c>
      <c r="I27" s="19" t="s">
        <v>358</v>
      </c>
      <c r="J27" s="19" t="s">
        <v>8</v>
      </c>
    </row>
    <row r="28" spans="1:10" ht="29.45" customHeight="1" x14ac:dyDescent="0.25">
      <c r="A28" s="48">
        <v>7</v>
      </c>
      <c r="B28" s="17" t="s">
        <v>452</v>
      </c>
      <c r="C28" s="21"/>
      <c r="D28" s="19"/>
      <c r="E28" s="24" t="s">
        <v>449</v>
      </c>
      <c r="F28" s="18"/>
      <c r="G28" s="19"/>
      <c r="H28" s="22" t="s">
        <v>439</v>
      </c>
      <c r="I28" s="19" t="s">
        <v>104</v>
      </c>
      <c r="J28" s="19" t="s">
        <v>8</v>
      </c>
    </row>
  </sheetData>
  <sortState ref="A22:J25">
    <sortCondition ref="A22"/>
  </sortState>
  <mergeCells count="5">
    <mergeCell ref="A1:J1"/>
    <mergeCell ref="A2:J2"/>
    <mergeCell ref="A3:J3"/>
    <mergeCell ref="A12:J12"/>
    <mergeCell ref="A20:J20"/>
  </mergeCells>
  <conditionalFormatting sqref="B3:C5">
    <cfRule type="expression" dxfId="17" priority="3" stopIfTrue="1">
      <formula>#REF!=2018</formula>
    </cfRule>
  </conditionalFormatting>
  <conditionalFormatting sqref="C8">
    <cfRule type="expression" dxfId="16" priority="2" stopIfTrue="1">
      <formula>$O8=2018</formula>
    </cfRule>
  </conditionalFormatting>
  <conditionalFormatting sqref="C7">
    <cfRule type="expression" dxfId="15" priority="1" stopIfTrue="1">
      <formula>$N7=2018</formula>
    </cfRule>
  </conditionalFormatting>
  <pageMargins left="0" right="0" top="0" bottom="0" header="0.31496062992125984" footer="0.31496062992125984"/>
  <pageSetup paperSize="9" scale="76" fitToHeight="0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"/>
  <sheetViews>
    <sheetView view="pageBreakPreview" topLeftCell="A49" zoomScaleNormal="100" zoomScaleSheetLayoutView="100" workbookViewId="0">
      <selection activeCell="E11" sqref="E11"/>
    </sheetView>
  </sheetViews>
  <sheetFormatPr defaultRowHeight="15" x14ac:dyDescent="0.25"/>
  <cols>
    <col min="1" max="1" width="5.28515625" customWidth="1"/>
    <col min="2" max="2" width="26.5703125" customWidth="1"/>
    <col min="3" max="3" width="27.5703125" hidden="1" customWidth="1"/>
    <col min="4" max="4" width="6.140625" customWidth="1"/>
    <col min="5" max="5" width="44" customWidth="1"/>
    <col min="6" max="8" width="36.42578125" hidden="1" customWidth="1"/>
    <col min="9" max="9" width="18.5703125" customWidth="1"/>
    <col min="10" max="10" width="18" customWidth="1"/>
    <col min="11" max="11" width="7.7109375" customWidth="1"/>
    <col min="12" max="12" width="7.7109375" hidden="1" customWidth="1"/>
    <col min="13" max="14" width="7.7109375" customWidth="1"/>
    <col min="15" max="15" width="9.42578125" customWidth="1"/>
  </cols>
  <sheetData>
    <row r="1" spans="1:28" ht="34.9" customHeight="1" x14ac:dyDescent="0.25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</row>
    <row r="2" spans="1:28" ht="17.45" customHeight="1" x14ac:dyDescent="0.25">
      <c r="A2" s="329" t="s">
        <v>219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</row>
    <row r="3" spans="1:28" ht="17.45" customHeight="1" x14ac:dyDescent="0.25">
      <c r="A3" s="329" t="s">
        <v>14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</row>
    <row r="4" spans="1:28" ht="48.6" customHeight="1" x14ac:dyDescent="0.25">
      <c r="A4" s="331" t="s">
        <v>382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</row>
    <row r="5" spans="1:28" ht="15.75" x14ac:dyDescent="0.25">
      <c r="A5" s="333" t="s">
        <v>104</v>
      </c>
      <c r="B5" s="333"/>
      <c r="C5" s="333"/>
      <c r="D5" s="333"/>
      <c r="E5" s="333"/>
      <c r="F5" s="72"/>
      <c r="G5" s="72"/>
      <c r="H5" s="72"/>
      <c r="I5" s="334"/>
      <c r="J5" s="334"/>
      <c r="K5" s="335" t="s">
        <v>233</v>
      </c>
      <c r="L5" s="335"/>
      <c r="M5" s="335"/>
      <c r="N5" s="335"/>
    </row>
    <row r="6" spans="1:28" s="71" customFormat="1" ht="21" customHeight="1" x14ac:dyDescent="0.25">
      <c r="A6" s="337" t="s">
        <v>220</v>
      </c>
      <c r="B6" s="339" t="s">
        <v>212</v>
      </c>
      <c r="C6" s="337" t="s">
        <v>234</v>
      </c>
      <c r="D6" s="337" t="s">
        <v>3</v>
      </c>
      <c r="E6" s="339" t="s">
        <v>213</v>
      </c>
      <c r="F6" s="337" t="s">
        <v>234</v>
      </c>
      <c r="G6" s="337" t="s">
        <v>4</v>
      </c>
      <c r="H6" s="337" t="s">
        <v>5</v>
      </c>
      <c r="I6" s="339" t="s">
        <v>6</v>
      </c>
      <c r="J6" s="339" t="s">
        <v>7</v>
      </c>
      <c r="K6" s="341" t="s">
        <v>221</v>
      </c>
      <c r="L6" s="342"/>
      <c r="M6" s="341" t="s">
        <v>222</v>
      </c>
      <c r="N6" s="351"/>
      <c r="O6" s="344" t="s">
        <v>385</v>
      </c>
    </row>
    <row r="7" spans="1:28" s="71" customFormat="1" ht="40.9" customHeight="1" x14ac:dyDescent="0.25">
      <c r="A7" s="338"/>
      <c r="B7" s="340"/>
      <c r="C7" s="338"/>
      <c r="D7" s="338"/>
      <c r="E7" s="340"/>
      <c r="F7" s="338"/>
      <c r="G7" s="338"/>
      <c r="H7" s="338"/>
      <c r="I7" s="340"/>
      <c r="J7" s="340"/>
      <c r="K7" s="99" t="s">
        <v>217</v>
      </c>
      <c r="L7" s="100" t="s">
        <v>218</v>
      </c>
      <c r="M7" s="99" t="s">
        <v>217</v>
      </c>
      <c r="N7" s="100" t="s">
        <v>218</v>
      </c>
      <c r="O7" s="344"/>
      <c r="P7" s="101">
        <v>2</v>
      </c>
      <c r="Q7" s="99">
        <v>3</v>
      </c>
      <c r="R7" s="100">
        <v>4</v>
      </c>
      <c r="S7" s="99">
        <v>5</v>
      </c>
      <c r="T7" s="100">
        <v>6</v>
      </c>
      <c r="U7" s="99">
        <v>7</v>
      </c>
      <c r="V7" s="100">
        <v>8</v>
      </c>
      <c r="W7" s="99">
        <v>9</v>
      </c>
      <c r="X7" s="100">
        <v>10</v>
      </c>
      <c r="Y7" s="99">
        <v>11</v>
      </c>
      <c r="Z7" s="100">
        <v>12</v>
      </c>
      <c r="AA7" s="99">
        <v>13</v>
      </c>
      <c r="AB7" s="100" t="s">
        <v>218</v>
      </c>
    </row>
    <row r="8" spans="1:28" s="39" customFormat="1" ht="46.15" customHeight="1" x14ac:dyDescent="0.2">
      <c r="A8" s="82">
        <v>1</v>
      </c>
      <c r="B8" s="56" t="s">
        <v>240</v>
      </c>
      <c r="C8" s="53" t="s">
        <v>57</v>
      </c>
      <c r="D8" s="55">
        <v>3</v>
      </c>
      <c r="E8" s="58" t="s">
        <v>249</v>
      </c>
      <c r="F8" s="59" t="s">
        <v>62</v>
      </c>
      <c r="G8" s="55" t="s">
        <v>23</v>
      </c>
      <c r="H8" s="54" t="s">
        <v>59</v>
      </c>
      <c r="I8" s="55" t="s">
        <v>23</v>
      </c>
      <c r="J8" s="55" t="s">
        <v>8</v>
      </c>
      <c r="K8" s="54">
        <v>0</v>
      </c>
      <c r="L8" s="84">
        <v>35.200000000000003</v>
      </c>
      <c r="M8" s="70">
        <v>0</v>
      </c>
      <c r="N8" s="83">
        <v>19.100000000000001</v>
      </c>
      <c r="O8" s="54">
        <f>K8+M8</f>
        <v>0</v>
      </c>
      <c r="P8" s="69"/>
      <c r="Q8" s="70"/>
      <c r="R8" s="70"/>
      <c r="S8" s="54"/>
      <c r="T8" s="69"/>
      <c r="U8" s="70"/>
      <c r="V8" s="70"/>
      <c r="W8" s="54"/>
      <c r="X8" s="69"/>
      <c r="Y8" s="70"/>
      <c r="Z8" s="70"/>
      <c r="AA8" s="54"/>
      <c r="AB8" s="69"/>
    </row>
    <row r="9" spans="1:28" s="39" customFormat="1" ht="46.15" customHeight="1" x14ac:dyDescent="0.2">
      <c r="A9" s="82">
        <v>2</v>
      </c>
      <c r="B9" s="56" t="s">
        <v>266</v>
      </c>
      <c r="C9" s="53" t="s">
        <v>94</v>
      </c>
      <c r="D9" s="55"/>
      <c r="E9" s="58" t="s">
        <v>267</v>
      </c>
      <c r="F9" s="59" t="s">
        <v>95</v>
      </c>
      <c r="G9" s="55" t="s">
        <v>101</v>
      </c>
      <c r="H9" s="54" t="s">
        <v>96</v>
      </c>
      <c r="I9" s="55" t="s">
        <v>97</v>
      </c>
      <c r="J9" s="55" t="s">
        <v>8</v>
      </c>
      <c r="K9" s="54">
        <v>0</v>
      </c>
      <c r="L9" s="84">
        <v>43.7</v>
      </c>
      <c r="M9" s="70">
        <v>0</v>
      </c>
      <c r="N9" s="83">
        <v>24.1</v>
      </c>
      <c r="O9" s="54">
        <f t="shared" ref="O9:O14" si="0">K9+M9</f>
        <v>0</v>
      </c>
      <c r="P9" s="69"/>
      <c r="Q9" s="70"/>
      <c r="R9" s="70"/>
      <c r="S9" s="54"/>
      <c r="T9" s="69"/>
      <c r="U9" s="70"/>
      <c r="V9" s="70"/>
      <c r="W9" s="54"/>
      <c r="X9" s="69"/>
      <c r="Y9" s="70"/>
      <c r="Z9" s="70"/>
      <c r="AA9" s="54"/>
      <c r="AB9" s="69"/>
    </row>
    <row r="10" spans="1:28" s="39" customFormat="1" ht="46.15" customHeight="1" x14ac:dyDescent="0.2">
      <c r="A10" s="82">
        <v>3</v>
      </c>
      <c r="B10" s="65" t="s">
        <v>328</v>
      </c>
      <c r="C10" s="53"/>
      <c r="D10" s="55" t="s">
        <v>17</v>
      </c>
      <c r="E10" s="58" t="s">
        <v>329</v>
      </c>
      <c r="F10" s="59" t="s">
        <v>67</v>
      </c>
      <c r="G10" s="55" t="s">
        <v>100</v>
      </c>
      <c r="H10" s="54" t="s">
        <v>103</v>
      </c>
      <c r="I10" s="55" t="s">
        <v>104</v>
      </c>
      <c r="J10" s="55" t="s">
        <v>8</v>
      </c>
      <c r="K10" s="54">
        <v>0</v>
      </c>
      <c r="L10" s="84">
        <v>44</v>
      </c>
      <c r="M10" s="70">
        <v>0</v>
      </c>
      <c r="N10" s="83">
        <v>24.3</v>
      </c>
      <c r="O10" s="54">
        <f t="shared" si="0"/>
        <v>0</v>
      </c>
      <c r="P10" s="69"/>
      <c r="Q10" s="70"/>
      <c r="R10" s="70"/>
      <c r="S10" s="54"/>
      <c r="T10" s="69"/>
      <c r="U10" s="70"/>
      <c r="V10" s="70"/>
      <c r="W10" s="54"/>
      <c r="X10" s="69"/>
      <c r="Y10" s="70"/>
      <c r="Z10" s="70"/>
      <c r="AA10" s="54"/>
      <c r="AB10" s="69"/>
    </row>
    <row r="11" spans="1:28" s="39" customFormat="1" ht="46.15" customHeight="1" x14ac:dyDescent="0.2">
      <c r="A11" s="82">
        <v>4</v>
      </c>
      <c r="B11" s="56" t="s">
        <v>255</v>
      </c>
      <c r="C11" s="53" t="s">
        <v>118</v>
      </c>
      <c r="D11" s="55" t="s">
        <v>17</v>
      </c>
      <c r="E11" s="58" t="s">
        <v>333</v>
      </c>
      <c r="F11" s="59" t="s">
        <v>107</v>
      </c>
      <c r="G11" s="55" t="s">
        <v>100</v>
      </c>
      <c r="H11" s="54" t="s">
        <v>103</v>
      </c>
      <c r="I11" s="55" t="s">
        <v>104</v>
      </c>
      <c r="J11" s="55" t="s">
        <v>8</v>
      </c>
      <c r="K11" s="54">
        <v>0</v>
      </c>
      <c r="L11" s="84">
        <v>46.6</v>
      </c>
      <c r="M11" s="70">
        <v>0</v>
      </c>
      <c r="N11" s="83">
        <v>25</v>
      </c>
      <c r="O11" s="54">
        <f t="shared" si="0"/>
        <v>0</v>
      </c>
      <c r="P11" s="69"/>
      <c r="Q11" s="70"/>
      <c r="R11" s="70"/>
      <c r="S11" s="54"/>
      <c r="T11" s="69"/>
      <c r="U11" s="70"/>
      <c r="V11" s="70"/>
      <c r="W11" s="54"/>
      <c r="X11" s="69"/>
      <c r="Y11" s="70"/>
      <c r="Z11" s="70"/>
      <c r="AA11" s="54"/>
      <c r="AB11" s="69"/>
    </row>
    <row r="12" spans="1:28" s="39" customFormat="1" ht="46.15" customHeight="1" x14ac:dyDescent="0.2">
      <c r="A12" s="82">
        <v>5</v>
      </c>
      <c r="B12" s="56" t="s">
        <v>369</v>
      </c>
      <c r="C12" s="53" t="s">
        <v>67</v>
      </c>
      <c r="D12" s="55" t="s">
        <v>17</v>
      </c>
      <c r="E12" s="58" t="s">
        <v>370</v>
      </c>
      <c r="F12" s="59" t="s">
        <v>67</v>
      </c>
      <c r="G12" s="54" t="s">
        <v>359</v>
      </c>
      <c r="H12" s="54" t="s">
        <v>359</v>
      </c>
      <c r="I12" s="55" t="s">
        <v>358</v>
      </c>
      <c r="J12" s="55" t="s">
        <v>8</v>
      </c>
      <c r="K12" s="54">
        <v>0</v>
      </c>
      <c r="L12" s="84">
        <v>40.6</v>
      </c>
      <c r="M12" s="70">
        <v>0</v>
      </c>
      <c r="N12" s="83">
        <v>25.1</v>
      </c>
      <c r="O12" s="54">
        <f t="shared" si="0"/>
        <v>0</v>
      </c>
      <c r="P12" s="69"/>
      <c r="Q12" s="70"/>
      <c r="R12" s="70"/>
      <c r="S12" s="54"/>
      <c r="T12" s="69"/>
      <c r="U12" s="70"/>
      <c r="V12" s="70"/>
      <c r="W12" s="54"/>
      <c r="X12" s="69"/>
      <c r="Y12" s="70"/>
      <c r="Z12" s="70"/>
      <c r="AA12" s="54"/>
      <c r="AB12" s="69"/>
    </row>
    <row r="13" spans="1:28" s="39" customFormat="1" ht="46.15" customHeight="1" x14ac:dyDescent="0.2">
      <c r="A13" s="82">
        <v>6</v>
      </c>
      <c r="B13" s="56" t="s">
        <v>371</v>
      </c>
      <c r="C13" s="53" t="s">
        <v>67</v>
      </c>
      <c r="D13" s="55" t="s">
        <v>17</v>
      </c>
      <c r="E13" s="58" t="s">
        <v>372</v>
      </c>
      <c r="F13" s="59" t="s">
        <v>67</v>
      </c>
      <c r="G13" s="54" t="s">
        <v>359</v>
      </c>
      <c r="H13" s="54" t="s">
        <v>359</v>
      </c>
      <c r="I13" s="55" t="s">
        <v>358</v>
      </c>
      <c r="J13" s="55" t="s">
        <v>8</v>
      </c>
      <c r="K13" s="54">
        <v>0</v>
      </c>
      <c r="L13" s="84">
        <v>42.4</v>
      </c>
      <c r="M13" s="70">
        <v>0</v>
      </c>
      <c r="N13" s="83">
        <v>25.3</v>
      </c>
      <c r="O13" s="54">
        <f t="shared" si="0"/>
        <v>0</v>
      </c>
      <c r="P13" s="69"/>
      <c r="Q13" s="70"/>
      <c r="R13" s="70"/>
      <c r="S13" s="54"/>
      <c r="T13" s="69"/>
      <c r="U13" s="70"/>
      <c r="V13" s="70"/>
      <c r="W13" s="54"/>
      <c r="X13" s="69"/>
      <c r="Y13" s="70"/>
      <c r="Z13" s="70"/>
      <c r="AA13" s="54"/>
      <c r="AB13" s="69"/>
    </row>
    <row r="14" spans="1:28" s="39" customFormat="1" ht="46.15" customHeight="1" x14ac:dyDescent="0.2">
      <c r="A14" s="82">
        <v>7</v>
      </c>
      <c r="B14" s="56" t="s">
        <v>237</v>
      </c>
      <c r="C14" s="57" t="s">
        <v>67</v>
      </c>
      <c r="D14" s="55" t="s">
        <v>17</v>
      </c>
      <c r="E14" s="52" t="s">
        <v>236</v>
      </c>
      <c r="F14" s="53" t="s">
        <v>67</v>
      </c>
      <c r="G14" s="54" t="s">
        <v>25</v>
      </c>
      <c r="H14" s="54" t="s">
        <v>38</v>
      </c>
      <c r="I14" s="55" t="s">
        <v>26</v>
      </c>
      <c r="J14" s="55" t="s">
        <v>8</v>
      </c>
      <c r="K14" s="54">
        <v>0</v>
      </c>
      <c r="L14" s="84">
        <v>45.3</v>
      </c>
      <c r="M14" s="70">
        <v>0</v>
      </c>
      <c r="N14" s="83">
        <v>25.9</v>
      </c>
      <c r="O14" s="54">
        <f t="shared" si="0"/>
        <v>0</v>
      </c>
      <c r="P14" s="69"/>
      <c r="Q14" s="70"/>
      <c r="R14" s="70"/>
      <c r="S14" s="54"/>
      <c r="T14" s="69"/>
      <c r="U14" s="70"/>
      <c r="V14" s="70"/>
      <c r="W14" s="54"/>
      <c r="X14" s="69"/>
      <c r="Y14" s="70"/>
      <c r="Z14" s="70"/>
      <c r="AA14" s="54"/>
      <c r="AB14" s="69"/>
    </row>
    <row r="15" spans="1:28" s="39" customFormat="1" ht="46.15" customHeight="1" x14ac:dyDescent="0.2">
      <c r="A15" s="82">
        <v>8</v>
      </c>
      <c r="B15" s="56" t="s">
        <v>264</v>
      </c>
      <c r="C15" s="53" t="s">
        <v>67</v>
      </c>
      <c r="D15" s="55" t="s">
        <v>17</v>
      </c>
      <c r="E15" s="58" t="s">
        <v>265</v>
      </c>
      <c r="F15" s="59" t="s">
        <v>55</v>
      </c>
      <c r="G15" s="54" t="s">
        <v>102</v>
      </c>
      <c r="H15" s="54" t="s">
        <v>37</v>
      </c>
      <c r="I15" s="55" t="s">
        <v>39</v>
      </c>
      <c r="J15" s="55" t="s">
        <v>8</v>
      </c>
      <c r="K15" s="54">
        <v>3</v>
      </c>
      <c r="L15" s="84">
        <v>47</v>
      </c>
      <c r="M15" s="70">
        <v>0</v>
      </c>
      <c r="N15" s="83">
        <v>21.6</v>
      </c>
      <c r="O15" s="54">
        <f t="shared" ref="O15:O22" si="1">K15+M15</f>
        <v>3</v>
      </c>
      <c r="P15" s="69"/>
      <c r="Q15" s="70"/>
      <c r="R15" s="70"/>
      <c r="S15" s="54"/>
      <c r="T15" s="69"/>
      <c r="U15" s="70"/>
      <c r="V15" s="70"/>
      <c r="W15" s="54"/>
      <c r="X15" s="69"/>
      <c r="Y15" s="70"/>
      <c r="Z15" s="70"/>
      <c r="AA15" s="54"/>
      <c r="AB15" s="69"/>
    </row>
    <row r="16" spans="1:28" s="39" customFormat="1" ht="46.15" customHeight="1" x14ac:dyDescent="0.2">
      <c r="A16" s="82">
        <v>9</v>
      </c>
      <c r="B16" s="56" t="s">
        <v>373</v>
      </c>
      <c r="C16" s="53" t="s">
        <v>67</v>
      </c>
      <c r="D16" s="55" t="s">
        <v>17</v>
      </c>
      <c r="E16" s="58" t="s">
        <v>372</v>
      </c>
      <c r="F16" s="59" t="s">
        <v>67</v>
      </c>
      <c r="G16" s="54" t="s">
        <v>359</v>
      </c>
      <c r="H16" s="54" t="s">
        <v>359</v>
      </c>
      <c r="I16" s="55" t="s">
        <v>358</v>
      </c>
      <c r="J16" s="55" t="s">
        <v>8</v>
      </c>
      <c r="K16" s="54">
        <v>0</v>
      </c>
      <c r="L16" s="84">
        <v>41.7</v>
      </c>
      <c r="M16" s="70">
        <v>4</v>
      </c>
      <c r="N16" s="83">
        <v>22.4</v>
      </c>
      <c r="O16" s="54">
        <f t="shared" si="1"/>
        <v>4</v>
      </c>
      <c r="P16" s="69"/>
      <c r="Q16" s="70"/>
      <c r="R16" s="70"/>
      <c r="S16" s="54"/>
      <c r="T16" s="69"/>
      <c r="U16" s="70"/>
      <c r="V16" s="70"/>
      <c r="W16" s="54"/>
      <c r="X16" s="69"/>
      <c r="Y16" s="70"/>
      <c r="Z16" s="70"/>
      <c r="AA16" s="54"/>
      <c r="AB16" s="69"/>
    </row>
    <row r="17" spans="1:28" s="39" customFormat="1" ht="46.15" customHeight="1" x14ac:dyDescent="0.2">
      <c r="A17" s="82">
        <v>10</v>
      </c>
      <c r="B17" s="56" t="s">
        <v>250</v>
      </c>
      <c r="C17" s="53" t="s">
        <v>67</v>
      </c>
      <c r="D17" s="55" t="s">
        <v>17</v>
      </c>
      <c r="E17" s="58" t="s">
        <v>249</v>
      </c>
      <c r="F17" s="59" t="s">
        <v>62</v>
      </c>
      <c r="G17" s="55" t="s">
        <v>23</v>
      </c>
      <c r="H17" s="54" t="s">
        <v>59</v>
      </c>
      <c r="I17" s="55" t="s">
        <v>23</v>
      </c>
      <c r="J17" s="55" t="s">
        <v>8</v>
      </c>
      <c r="K17" s="54">
        <v>0</v>
      </c>
      <c r="L17" s="84">
        <v>38</v>
      </c>
      <c r="M17" s="70">
        <v>4</v>
      </c>
      <c r="N17" s="83">
        <v>23.6</v>
      </c>
      <c r="O17" s="54">
        <f t="shared" si="1"/>
        <v>4</v>
      </c>
      <c r="P17" s="69"/>
      <c r="Q17" s="70"/>
      <c r="R17" s="70"/>
      <c r="S17" s="54"/>
      <c r="T17" s="69"/>
      <c r="U17" s="70"/>
      <c r="V17" s="70"/>
      <c r="W17" s="54"/>
      <c r="X17" s="69"/>
      <c r="Y17" s="70"/>
      <c r="Z17" s="70"/>
      <c r="AA17" s="54"/>
      <c r="AB17" s="69"/>
    </row>
    <row r="18" spans="1:28" s="39" customFormat="1" ht="46.15" customHeight="1" x14ac:dyDescent="0.2">
      <c r="A18" s="82">
        <v>11</v>
      </c>
      <c r="B18" s="65" t="s">
        <v>330</v>
      </c>
      <c r="C18" s="53" t="s">
        <v>57</v>
      </c>
      <c r="D18" s="55">
        <v>3</v>
      </c>
      <c r="E18" s="58" t="s">
        <v>241</v>
      </c>
      <c r="F18" s="59" t="s">
        <v>58</v>
      </c>
      <c r="G18" s="55" t="s">
        <v>23</v>
      </c>
      <c r="H18" s="54" t="s">
        <v>59</v>
      </c>
      <c r="I18" s="55" t="s">
        <v>23</v>
      </c>
      <c r="J18" s="55" t="s">
        <v>8</v>
      </c>
      <c r="K18" s="54">
        <v>0</v>
      </c>
      <c r="L18" s="84">
        <v>39.799999999999997</v>
      </c>
      <c r="M18" s="70">
        <v>4.25</v>
      </c>
      <c r="N18" s="83">
        <v>34.799999999999997</v>
      </c>
      <c r="O18" s="54">
        <f t="shared" si="1"/>
        <v>4.25</v>
      </c>
      <c r="P18" s="69"/>
      <c r="Q18" s="70"/>
      <c r="R18" s="70"/>
      <c r="S18" s="54"/>
      <c r="T18" s="69"/>
      <c r="U18" s="70"/>
      <c r="V18" s="70"/>
      <c r="W18" s="54"/>
      <c r="X18" s="69"/>
      <c r="Y18" s="70"/>
      <c r="Z18" s="70"/>
      <c r="AA18" s="54"/>
      <c r="AB18" s="69"/>
    </row>
    <row r="19" spans="1:28" s="39" customFormat="1" ht="46.15" customHeight="1" x14ac:dyDescent="0.2">
      <c r="A19" s="82">
        <v>12</v>
      </c>
      <c r="B19" s="56" t="s">
        <v>374</v>
      </c>
      <c r="C19" s="53" t="s">
        <v>67</v>
      </c>
      <c r="D19" s="55" t="s">
        <v>17</v>
      </c>
      <c r="E19" s="58" t="s">
        <v>370</v>
      </c>
      <c r="F19" s="59" t="s">
        <v>67</v>
      </c>
      <c r="G19" s="54" t="s">
        <v>359</v>
      </c>
      <c r="H19" s="54" t="s">
        <v>359</v>
      </c>
      <c r="I19" s="55" t="s">
        <v>358</v>
      </c>
      <c r="J19" s="55" t="s">
        <v>8</v>
      </c>
      <c r="K19" s="54">
        <v>4</v>
      </c>
      <c r="L19" s="84">
        <v>38</v>
      </c>
      <c r="M19" s="70">
        <v>1.25</v>
      </c>
      <c r="N19" s="83">
        <v>35.1</v>
      </c>
      <c r="O19" s="54">
        <f t="shared" si="1"/>
        <v>5.25</v>
      </c>
      <c r="P19" s="69"/>
      <c r="Q19" s="70"/>
      <c r="R19" s="70"/>
      <c r="S19" s="54"/>
      <c r="T19" s="69"/>
      <c r="U19" s="70"/>
      <c r="V19" s="70"/>
      <c r="W19" s="54"/>
      <c r="X19" s="69"/>
      <c r="Y19" s="70"/>
      <c r="Z19" s="70"/>
      <c r="AA19" s="54"/>
      <c r="AB19" s="69"/>
    </row>
    <row r="20" spans="1:28" s="39" customFormat="1" ht="46.15" customHeight="1" x14ac:dyDescent="0.2">
      <c r="A20" s="82">
        <v>13</v>
      </c>
      <c r="B20" s="56" t="s">
        <v>237</v>
      </c>
      <c r="C20" s="53" t="s">
        <v>67</v>
      </c>
      <c r="D20" s="55" t="s">
        <v>17</v>
      </c>
      <c r="E20" s="58" t="s">
        <v>245</v>
      </c>
      <c r="F20" s="59" t="s">
        <v>67</v>
      </c>
      <c r="G20" s="55" t="s">
        <v>28</v>
      </c>
      <c r="H20" s="54" t="s">
        <v>38</v>
      </c>
      <c r="I20" s="55" t="s">
        <v>26</v>
      </c>
      <c r="J20" s="55" t="s">
        <v>8</v>
      </c>
      <c r="K20" s="54">
        <v>4</v>
      </c>
      <c r="L20" s="84">
        <v>53.7</v>
      </c>
      <c r="M20" s="70">
        <v>1.5</v>
      </c>
      <c r="N20" s="83">
        <v>27.8</v>
      </c>
      <c r="O20" s="54">
        <f t="shared" si="1"/>
        <v>5.5</v>
      </c>
      <c r="P20" s="69"/>
      <c r="Q20" s="70"/>
      <c r="R20" s="70"/>
      <c r="S20" s="54"/>
      <c r="T20" s="69"/>
      <c r="U20" s="70"/>
      <c r="V20" s="70"/>
      <c r="W20" s="54"/>
      <c r="X20" s="69"/>
      <c r="Y20" s="70"/>
      <c r="Z20" s="70"/>
      <c r="AA20" s="54"/>
      <c r="AB20" s="69"/>
    </row>
    <row r="21" spans="1:28" s="39" customFormat="1" ht="46.15" customHeight="1" x14ac:dyDescent="0.2">
      <c r="A21" s="82">
        <v>14</v>
      </c>
      <c r="B21" s="56" t="s">
        <v>376</v>
      </c>
      <c r="C21" s="53" t="s">
        <v>67</v>
      </c>
      <c r="D21" s="55" t="s">
        <v>17</v>
      </c>
      <c r="E21" s="58" t="s">
        <v>370</v>
      </c>
      <c r="F21" s="59" t="s">
        <v>67</v>
      </c>
      <c r="G21" s="54" t="s">
        <v>359</v>
      </c>
      <c r="H21" s="54" t="s">
        <v>359</v>
      </c>
      <c r="I21" s="55" t="s">
        <v>358</v>
      </c>
      <c r="J21" s="55" t="s">
        <v>8</v>
      </c>
      <c r="K21" s="54">
        <v>8</v>
      </c>
      <c r="L21" s="84">
        <v>39</v>
      </c>
      <c r="M21" s="70">
        <v>8</v>
      </c>
      <c r="N21" s="83">
        <v>22.7</v>
      </c>
      <c r="O21" s="54">
        <f t="shared" si="1"/>
        <v>16</v>
      </c>
      <c r="P21" s="69"/>
      <c r="Q21" s="70"/>
      <c r="R21" s="70"/>
      <c r="S21" s="54"/>
      <c r="T21" s="69"/>
      <c r="U21" s="70"/>
      <c r="V21" s="70"/>
      <c r="W21" s="54"/>
      <c r="X21" s="69"/>
      <c r="Y21" s="70"/>
      <c r="Z21" s="70"/>
      <c r="AA21" s="54"/>
      <c r="AB21" s="69"/>
    </row>
    <row r="22" spans="1:28" s="39" customFormat="1" ht="46.15" customHeight="1" x14ac:dyDescent="0.2">
      <c r="A22" s="82">
        <v>15</v>
      </c>
      <c r="B22" s="56" t="s">
        <v>240</v>
      </c>
      <c r="C22" s="53" t="s">
        <v>57</v>
      </c>
      <c r="D22" s="55">
        <v>3</v>
      </c>
      <c r="E22" s="58" t="s">
        <v>242</v>
      </c>
      <c r="F22" s="59" t="s">
        <v>61</v>
      </c>
      <c r="G22" s="55" t="s">
        <v>23</v>
      </c>
      <c r="H22" s="54" t="s">
        <v>59</v>
      </c>
      <c r="I22" s="55" t="s">
        <v>23</v>
      </c>
      <c r="J22" s="55" t="s">
        <v>8</v>
      </c>
      <c r="K22" s="54">
        <v>8.75</v>
      </c>
      <c r="L22" s="84">
        <v>54.8</v>
      </c>
      <c r="M22" s="70">
        <v>9.75</v>
      </c>
      <c r="N22" s="83">
        <v>46</v>
      </c>
      <c r="O22" s="54">
        <f t="shared" si="1"/>
        <v>18.5</v>
      </c>
      <c r="P22" s="69"/>
      <c r="Q22" s="70"/>
      <c r="R22" s="70"/>
      <c r="S22" s="54"/>
      <c r="T22" s="69"/>
      <c r="U22" s="70"/>
      <c r="V22" s="70"/>
      <c r="W22" s="54"/>
      <c r="X22" s="69"/>
      <c r="Y22" s="70"/>
      <c r="Z22" s="70"/>
      <c r="AA22" s="54"/>
      <c r="AB22" s="69"/>
    </row>
    <row r="23" spans="1:28" s="39" customFormat="1" ht="46.15" customHeight="1" x14ac:dyDescent="0.2">
      <c r="A23" s="68"/>
      <c r="B23" s="56" t="s">
        <v>375</v>
      </c>
      <c r="C23" s="53" t="s">
        <v>67</v>
      </c>
      <c r="D23" s="55" t="s">
        <v>17</v>
      </c>
      <c r="E23" s="58" t="s">
        <v>370</v>
      </c>
      <c r="F23" s="59" t="s">
        <v>67</v>
      </c>
      <c r="G23" s="54" t="s">
        <v>359</v>
      </c>
      <c r="H23" s="54" t="s">
        <v>359</v>
      </c>
      <c r="I23" s="55" t="s">
        <v>358</v>
      </c>
      <c r="J23" s="55" t="s">
        <v>8</v>
      </c>
      <c r="K23" s="348" t="s">
        <v>223</v>
      </c>
      <c r="L23" s="349"/>
      <c r="M23" s="349"/>
      <c r="N23" s="349"/>
      <c r="O23" s="350"/>
      <c r="P23" s="69"/>
      <c r="Q23" s="70"/>
      <c r="R23" s="70"/>
      <c r="S23" s="54"/>
      <c r="T23" s="69"/>
      <c r="U23" s="70"/>
      <c r="V23" s="70"/>
      <c r="W23" s="54"/>
      <c r="X23" s="69"/>
      <c r="Y23" s="70"/>
      <c r="Z23" s="70"/>
      <c r="AA23" s="54"/>
      <c r="AB23" s="69"/>
    </row>
    <row r="24" spans="1:28" s="39" customFormat="1" ht="46.15" customHeight="1" x14ac:dyDescent="0.2">
      <c r="A24" s="68"/>
      <c r="B24" s="56" t="s">
        <v>246</v>
      </c>
      <c r="C24" s="53" t="s">
        <v>67</v>
      </c>
      <c r="D24" s="55" t="s">
        <v>17</v>
      </c>
      <c r="E24" s="58" t="s">
        <v>331</v>
      </c>
      <c r="F24" s="59" t="s">
        <v>322</v>
      </c>
      <c r="G24" s="55" t="s">
        <v>36</v>
      </c>
      <c r="H24" s="54" t="s">
        <v>37</v>
      </c>
      <c r="I24" s="55" t="s">
        <v>39</v>
      </c>
      <c r="J24" s="55" t="s">
        <v>8</v>
      </c>
      <c r="K24" s="348" t="s">
        <v>223</v>
      </c>
      <c r="L24" s="349"/>
      <c r="M24" s="349"/>
      <c r="N24" s="349"/>
      <c r="O24" s="350"/>
      <c r="P24" s="69"/>
      <c r="Q24" s="70"/>
      <c r="R24" s="70"/>
      <c r="S24" s="54"/>
      <c r="T24" s="69"/>
      <c r="U24" s="70"/>
      <c r="V24" s="70"/>
      <c r="W24" s="54"/>
      <c r="X24" s="69"/>
      <c r="Y24" s="70"/>
      <c r="Z24" s="70"/>
      <c r="AA24" s="54"/>
      <c r="AB24" s="69"/>
    </row>
    <row r="25" spans="1:28" s="39" customFormat="1" ht="46.15" customHeight="1" x14ac:dyDescent="0.2">
      <c r="A25" s="68"/>
      <c r="B25" s="56" t="s">
        <v>305</v>
      </c>
      <c r="C25" s="53" t="s">
        <v>67</v>
      </c>
      <c r="D25" s="55" t="s">
        <v>17</v>
      </c>
      <c r="E25" s="58" t="s">
        <v>306</v>
      </c>
      <c r="F25" s="59" t="s">
        <v>301</v>
      </c>
      <c r="G25" s="55" t="s">
        <v>80</v>
      </c>
      <c r="H25" s="54" t="s">
        <v>80</v>
      </c>
      <c r="I25" s="55" t="s">
        <v>292</v>
      </c>
      <c r="J25" s="55" t="s">
        <v>8</v>
      </c>
      <c r="K25" s="348" t="s">
        <v>223</v>
      </c>
      <c r="L25" s="349"/>
      <c r="M25" s="349"/>
      <c r="N25" s="349"/>
      <c r="O25" s="350"/>
      <c r="P25" s="69"/>
      <c r="Q25" s="70"/>
      <c r="R25" s="70"/>
      <c r="S25" s="54"/>
      <c r="T25" s="69"/>
      <c r="U25" s="70"/>
      <c r="V25" s="70"/>
      <c r="W25" s="54"/>
      <c r="X25" s="69"/>
      <c r="Y25" s="70"/>
      <c r="Z25" s="70"/>
      <c r="AA25" s="54"/>
      <c r="AB25" s="69"/>
    </row>
    <row r="26" spans="1:28" s="39" customFormat="1" ht="46.15" customHeight="1" x14ac:dyDescent="0.2">
      <c r="A26" s="68"/>
      <c r="B26" s="56" t="s">
        <v>243</v>
      </c>
      <c r="C26" s="53" t="s">
        <v>67</v>
      </c>
      <c r="D26" s="55" t="s">
        <v>17</v>
      </c>
      <c r="E26" s="58" t="s">
        <v>244</v>
      </c>
      <c r="F26" s="59" t="s">
        <v>67</v>
      </c>
      <c r="G26" s="54" t="s">
        <v>38</v>
      </c>
      <c r="H26" s="54" t="s">
        <v>38</v>
      </c>
      <c r="I26" s="55" t="s">
        <v>26</v>
      </c>
      <c r="J26" s="55" t="s">
        <v>8</v>
      </c>
      <c r="K26" s="348" t="s">
        <v>223</v>
      </c>
      <c r="L26" s="349"/>
      <c r="M26" s="349"/>
      <c r="N26" s="349"/>
      <c r="O26" s="350"/>
      <c r="P26" s="69"/>
      <c r="Q26" s="70"/>
      <c r="R26" s="70"/>
      <c r="S26" s="54"/>
      <c r="T26" s="69"/>
      <c r="U26" s="70"/>
      <c r="V26" s="70"/>
      <c r="W26" s="54"/>
      <c r="X26" s="69"/>
      <c r="Y26" s="70"/>
      <c r="Z26" s="70"/>
      <c r="AA26" s="54"/>
      <c r="AB26" s="69"/>
    </row>
    <row r="27" spans="1:28" s="39" customFormat="1" ht="46.15" customHeight="1" x14ac:dyDescent="0.2">
      <c r="A27" s="68"/>
      <c r="B27" s="56" t="s">
        <v>309</v>
      </c>
      <c r="C27" s="53" t="s">
        <v>67</v>
      </c>
      <c r="D27" s="55" t="s">
        <v>17</v>
      </c>
      <c r="E27" s="58" t="s">
        <v>308</v>
      </c>
      <c r="F27" s="59" t="s">
        <v>304</v>
      </c>
      <c r="G27" s="55" t="s">
        <v>80</v>
      </c>
      <c r="H27" s="54" t="s">
        <v>80</v>
      </c>
      <c r="I27" s="55" t="s">
        <v>292</v>
      </c>
      <c r="J27" s="55" t="s">
        <v>8</v>
      </c>
      <c r="K27" s="348" t="s">
        <v>223</v>
      </c>
      <c r="L27" s="349"/>
      <c r="M27" s="349"/>
      <c r="N27" s="349"/>
      <c r="O27" s="350"/>
      <c r="P27" s="69"/>
      <c r="Q27" s="70"/>
      <c r="R27" s="70"/>
      <c r="S27" s="54"/>
      <c r="T27" s="69"/>
      <c r="U27" s="70"/>
      <c r="V27" s="70"/>
      <c r="W27" s="54"/>
      <c r="X27" s="69"/>
      <c r="Y27" s="70"/>
      <c r="Z27" s="70"/>
      <c r="AA27" s="54"/>
      <c r="AB27" s="69"/>
    </row>
    <row r="28" spans="1:28" s="39" customFormat="1" ht="40.15" customHeight="1" x14ac:dyDescent="0.2">
      <c r="A28" s="81"/>
      <c r="B28" s="73"/>
      <c r="C28" s="74"/>
      <c r="D28" s="75"/>
      <c r="E28" s="76"/>
      <c r="F28" s="77"/>
      <c r="G28" s="75"/>
      <c r="H28" s="78"/>
      <c r="I28" s="75"/>
      <c r="J28" s="75"/>
      <c r="K28" s="78"/>
      <c r="L28" s="78"/>
      <c r="M28" s="80"/>
      <c r="N28" s="80"/>
      <c r="O28" s="78"/>
      <c r="P28" s="78"/>
      <c r="Q28" s="80"/>
      <c r="R28" s="80"/>
      <c r="S28" s="78"/>
      <c r="T28" s="78"/>
      <c r="U28" s="80"/>
      <c r="V28" s="80"/>
      <c r="W28" s="78"/>
      <c r="X28" s="78"/>
      <c r="Y28" s="80"/>
      <c r="Z28" s="80"/>
      <c r="AA28" s="78"/>
      <c r="AB28" s="78"/>
    </row>
    <row r="29" spans="1:28" s="97" customFormat="1" ht="30.6" customHeight="1" x14ac:dyDescent="0.35">
      <c r="A29" s="94"/>
      <c r="B29" s="95" t="s">
        <v>10</v>
      </c>
      <c r="C29" s="95"/>
      <c r="D29" s="94"/>
      <c r="E29" s="94"/>
      <c r="F29" s="94"/>
      <c r="G29" s="94"/>
      <c r="H29" s="94"/>
      <c r="I29" s="94"/>
      <c r="J29" s="96" t="s">
        <v>380</v>
      </c>
      <c r="K29" s="94"/>
      <c r="L29" s="94"/>
      <c r="M29" s="94"/>
      <c r="N29" s="94"/>
    </row>
    <row r="30" spans="1:28" s="97" customFormat="1" ht="30.6" customHeight="1" x14ac:dyDescent="0.35">
      <c r="A30" s="94"/>
      <c r="B30" s="336" t="s">
        <v>11</v>
      </c>
      <c r="C30" s="336"/>
      <c r="D30" s="336"/>
      <c r="E30" s="336"/>
      <c r="F30" s="98"/>
      <c r="G30" s="98"/>
      <c r="H30" s="98"/>
      <c r="I30" s="94"/>
      <c r="J30" s="96" t="s">
        <v>224</v>
      </c>
      <c r="K30" s="94"/>
      <c r="L30" s="94"/>
      <c r="M30" s="94"/>
      <c r="N30" s="94"/>
    </row>
    <row r="31" spans="1:28" ht="34.9" customHeight="1" x14ac:dyDescent="0.25">
      <c r="A31" s="328" t="s">
        <v>383</v>
      </c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</row>
    <row r="32" spans="1:28" ht="33.6" customHeight="1" x14ac:dyDescent="0.25">
      <c r="A32" s="343" t="s">
        <v>225</v>
      </c>
      <c r="B32" s="343"/>
      <c r="C32" s="34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</row>
    <row r="33" spans="1:28" ht="33.6" customHeight="1" x14ac:dyDescent="0.25">
      <c r="A33" s="343" t="s">
        <v>14</v>
      </c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</row>
    <row r="34" spans="1:28" ht="70.900000000000006" customHeight="1" x14ac:dyDescent="0.25">
      <c r="A34" s="331" t="s">
        <v>384</v>
      </c>
      <c r="B34" s="332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</row>
    <row r="35" spans="1:28" ht="15.75" x14ac:dyDescent="0.25">
      <c r="A35" s="333" t="s">
        <v>104</v>
      </c>
      <c r="B35" s="333"/>
      <c r="C35" s="333"/>
      <c r="D35" s="333"/>
      <c r="E35" s="333"/>
      <c r="F35" s="72"/>
      <c r="G35" s="72"/>
      <c r="H35" s="72"/>
      <c r="I35" s="334"/>
      <c r="J35" s="334"/>
      <c r="K35" s="335" t="s">
        <v>233</v>
      </c>
      <c r="L35" s="335"/>
      <c r="M35" s="335"/>
      <c r="N35" s="335"/>
    </row>
    <row r="36" spans="1:28" ht="21" customHeight="1" x14ac:dyDescent="0.25">
      <c r="A36" s="337" t="s">
        <v>220</v>
      </c>
      <c r="B36" s="339" t="s">
        <v>212</v>
      </c>
      <c r="C36" s="337" t="s">
        <v>234</v>
      </c>
      <c r="D36" s="337" t="s">
        <v>3</v>
      </c>
      <c r="E36" s="339" t="s">
        <v>213</v>
      </c>
      <c r="F36" s="337" t="s">
        <v>234</v>
      </c>
      <c r="G36" s="337" t="s">
        <v>4</v>
      </c>
      <c r="H36" s="337" t="s">
        <v>5</v>
      </c>
      <c r="I36" s="339" t="s">
        <v>6</v>
      </c>
      <c r="J36" s="339" t="s">
        <v>7</v>
      </c>
      <c r="K36" s="341" t="s">
        <v>221</v>
      </c>
      <c r="L36" s="342"/>
      <c r="M36" s="341" t="s">
        <v>222</v>
      </c>
      <c r="N36" s="351"/>
      <c r="O36" s="344" t="s">
        <v>385</v>
      </c>
    </row>
    <row r="37" spans="1:28" ht="40.9" customHeight="1" x14ac:dyDescent="0.25">
      <c r="A37" s="338"/>
      <c r="B37" s="340"/>
      <c r="C37" s="338"/>
      <c r="D37" s="338"/>
      <c r="E37" s="340"/>
      <c r="F37" s="338"/>
      <c r="G37" s="338"/>
      <c r="H37" s="338"/>
      <c r="I37" s="340"/>
      <c r="J37" s="340"/>
      <c r="K37" s="99" t="s">
        <v>217</v>
      </c>
      <c r="L37" s="100" t="s">
        <v>218</v>
      </c>
      <c r="M37" s="99" t="s">
        <v>217</v>
      </c>
      <c r="N37" s="100" t="s">
        <v>218</v>
      </c>
      <c r="O37" s="344"/>
      <c r="P37" s="85">
        <v>2</v>
      </c>
      <c r="Q37" s="66">
        <v>3</v>
      </c>
      <c r="R37" s="67">
        <v>4</v>
      </c>
      <c r="S37" s="66">
        <v>5</v>
      </c>
      <c r="T37" s="67">
        <v>6</v>
      </c>
      <c r="U37" s="66">
        <v>7</v>
      </c>
      <c r="V37" s="67">
        <v>8</v>
      </c>
      <c r="W37" s="66">
        <v>9</v>
      </c>
      <c r="X37" s="67">
        <v>10</v>
      </c>
      <c r="Y37" s="66">
        <v>11</v>
      </c>
      <c r="Z37" s="67">
        <v>12</v>
      </c>
      <c r="AA37" s="66">
        <v>13</v>
      </c>
      <c r="AB37" s="67" t="s">
        <v>218</v>
      </c>
    </row>
    <row r="38" spans="1:28" ht="42.6" customHeight="1" x14ac:dyDescent="0.25">
      <c r="A38" s="82">
        <v>1</v>
      </c>
      <c r="B38" s="56" t="s">
        <v>381</v>
      </c>
      <c r="C38" s="53" t="s">
        <v>67</v>
      </c>
      <c r="D38" s="55" t="s">
        <v>17</v>
      </c>
      <c r="E38" s="58" t="s">
        <v>248</v>
      </c>
      <c r="F38" s="59" t="s">
        <v>67</v>
      </c>
      <c r="G38" s="55" t="s">
        <v>56</v>
      </c>
      <c r="H38" s="54" t="s">
        <v>37</v>
      </c>
      <c r="I38" s="55" t="s">
        <v>39</v>
      </c>
      <c r="J38" s="55" t="s">
        <v>8</v>
      </c>
      <c r="K38" s="62">
        <v>0</v>
      </c>
      <c r="L38" s="88">
        <v>37.4</v>
      </c>
      <c r="M38" s="89">
        <v>0</v>
      </c>
      <c r="N38" s="90">
        <v>21.4</v>
      </c>
      <c r="O38" s="62">
        <f t="shared" ref="O38:O50" si="2">K38+M38</f>
        <v>0</v>
      </c>
      <c r="P38" s="69"/>
      <c r="Q38" s="70"/>
      <c r="R38" s="70"/>
      <c r="S38" s="54"/>
      <c r="T38" s="69"/>
      <c r="U38" s="70"/>
      <c r="V38" s="70"/>
      <c r="W38" s="54"/>
      <c r="X38" s="69"/>
      <c r="Y38" s="70"/>
      <c r="Z38" s="70"/>
      <c r="AA38" s="54"/>
      <c r="AB38" s="69"/>
    </row>
    <row r="39" spans="1:28" ht="42.6" customHeight="1" x14ac:dyDescent="0.25">
      <c r="A39" s="82">
        <v>2</v>
      </c>
      <c r="B39" s="56" t="s">
        <v>377</v>
      </c>
      <c r="C39" s="53" t="s">
        <v>67</v>
      </c>
      <c r="D39" s="55" t="s">
        <v>17</v>
      </c>
      <c r="E39" s="58" t="s">
        <v>372</v>
      </c>
      <c r="F39" s="59" t="s">
        <v>67</v>
      </c>
      <c r="G39" s="54" t="s">
        <v>359</v>
      </c>
      <c r="H39" s="54" t="s">
        <v>359</v>
      </c>
      <c r="I39" s="55" t="s">
        <v>358</v>
      </c>
      <c r="J39" s="55" t="s">
        <v>8</v>
      </c>
      <c r="K39" s="62">
        <v>0</v>
      </c>
      <c r="L39" s="91">
        <v>40.799999999999997</v>
      </c>
      <c r="M39" s="89">
        <v>0</v>
      </c>
      <c r="N39" s="90">
        <v>24.3</v>
      </c>
      <c r="O39" s="62">
        <f t="shared" si="2"/>
        <v>0</v>
      </c>
      <c r="P39" s="69"/>
      <c r="Q39" s="70"/>
      <c r="R39" s="70"/>
      <c r="S39" s="54"/>
      <c r="T39" s="69"/>
      <c r="U39" s="70"/>
      <c r="V39" s="70"/>
      <c r="W39" s="54"/>
      <c r="X39" s="69"/>
      <c r="Y39" s="70"/>
      <c r="Z39" s="70"/>
      <c r="AA39" s="54"/>
      <c r="AB39" s="69"/>
    </row>
    <row r="40" spans="1:28" ht="42.6" customHeight="1" x14ac:dyDescent="0.25">
      <c r="A40" s="82">
        <v>3</v>
      </c>
      <c r="B40" s="56" t="s">
        <v>238</v>
      </c>
      <c r="C40" s="53" t="s">
        <v>67</v>
      </c>
      <c r="D40" s="55" t="s">
        <v>17</v>
      </c>
      <c r="E40" s="58" t="s">
        <v>239</v>
      </c>
      <c r="F40" s="59" t="s">
        <v>65</v>
      </c>
      <c r="G40" s="55" t="s">
        <v>23</v>
      </c>
      <c r="H40" s="54" t="s">
        <v>59</v>
      </c>
      <c r="I40" s="55" t="s">
        <v>23</v>
      </c>
      <c r="J40" s="55" t="s">
        <v>8</v>
      </c>
      <c r="K40" s="62">
        <v>0</v>
      </c>
      <c r="L40" s="91">
        <v>39</v>
      </c>
      <c r="M40" s="89">
        <v>0</v>
      </c>
      <c r="N40" s="90">
        <v>25.5</v>
      </c>
      <c r="O40" s="62">
        <f t="shared" si="2"/>
        <v>0</v>
      </c>
      <c r="P40" s="69"/>
      <c r="Q40" s="70"/>
      <c r="R40" s="70"/>
      <c r="S40" s="54"/>
      <c r="T40" s="69"/>
      <c r="U40" s="70"/>
      <c r="V40" s="70"/>
      <c r="W40" s="54"/>
      <c r="X40" s="69"/>
      <c r="Y40" s="70"/>
      <c r="Z40" s="70"/>
      <c r="AA40" s="54"/>
      <c r="AB40" s="69"/>
    </row>
    <row r="41" spans="1:28" ht="42.6" customHeight="1" x14ac:dyDescent="0.25">
      <c r="A41" s="82">
        <v>4</v>
      </c>
      <c r="B41" s="56" t="s">
        <v>307</v>
      </c>
      <c r="C41" s="53" t="s">
        <v>67</v>
      </c>
      <c r="D41" s="55" t="s">
        <v>17</v>
      </c>
      <c r="E41" s="58" t="s">
        <v>306</v>
      </c>
      <c r="F41" s="59" t="s">
        <v>301</v>
      </c>
      <c r="G41" s="55" t="s">
        <v>80</v>
      </c>
      <c r="H41" s="54" t="s">
        <v>80</v>
      </c>
      <c r="I41" s="55" t="s">
        <v>292</v>
      </c>
      <c r="J41" s="55" t="s">
        <v>8</v>
      </c>
      <c r="K41" s="62">
        <v>0</v>
      </c>
      <c r="L41" s="91">
        <v>42.6</v>
      </c>
      <c r="M41" s="89">
        <v>0</v>
      </c>
      <c r="N41" s="90">
        <v>27.5</v>
      </c>
      <c r="O41" s="62">
        <f t="shared" si="2"/>
        <v>0</v>
      </c>
      <c r="P41" s="69"/>
      <c r="Q41" s="70"/>
      <c r="R41" s="70"/>
      <c r="S41" s="54"/>
      <c r="T41" s="69"/>
      <c r="U41" s="70"/>
      <c r="V41" s="70"/>
      <c r="W41" s="54"/>
      <c r="X41" s="69"/>
      <c r="Y41" s="70"/>
      <c r="Z41" s="70"/>
      <c r="AA41" s="54"/>
      <c r="AB41" s="69"/>
    </row>
    <row r="42" spans="1:28" ht="42.6" customHeight="1" x14ac:dyDescent="0.25">
      <c r="A42" s="82">
        <v>5</v>
      </c>
      <c r="B42" s="56" t="s">
        <v>252</v>
      </c>
      <c r="C42" s="53" t="s">
        <v>112</v>
      </c>
      <c r="D42" s="55">
        <v>2</v>
      </c>
      <c r="E42" s="58" t="s">
        <v>334</v>
      </c>
      <c r="F42" s="59" t="s">
        <v>114</v>
      </c>
      <c r="G42" s="55" t="s">
        <v>100</v>
      </c>
      <c r="H42" s="54" t="s">
        <v>103</v>
      </c>
      <c r="I42" s="55" t="s">
        <v>104</v>
      </c>
      <c r="J42" s="55" t="s">
        <v>8</v>
      </c>
      <c r="K42" s="62">
        <v>0</v>
      </c>
      <c r="L42" s="91">
        <v>44</v>
      </c>
      <c r="M42" s="89">
        <v>4</v>
      </c>
      <c r="N42" s="90">
        <v>21.5</v>
      </c>
      <c r="O42" s="62">
        <f t="shared" si="2"/>
        <v>4</v>
      </c>
      <c r="P42" s="69"/>
      <c r="Q42" s="70"/>
      <c r="R42" s="70"/>
      <c r="S42" s="54"/>
      <c r="T42" s="69"/>
      <c r="U42" s="70"/>
      <c r="V42" s="70"/>
      <c r="W42" s="54"/>
      <c r="X42" s="69"/>
      <c r="Y42" s="70"/>
      <c r="Z42" s="70"/>
      <c r="AA42" s="54"/>
      <c r="AB42" s="69"/>
    </row>
    <row r="43" spans="1:28" ht="42.6" customHeight="1" x14ac:dyDescent="0.25">
      <c r="A43" s="82">
        <v>6</v>
      </c>
      <c r="B43" s="56" t="s">
        <v>246</v>
      </c>
      <c r="C43" s="53" t="s">
        <v>67</v>
      </c>
      <c r="D43" s="55" t="s">
        <v>17</v>
      </c>
      <c r="E43" s="58" t="s">
        <v>248</v>
      </c>
      <c r="F43" s="59" t="s">
        <v>67</v>
      </c>
      <c r="G43" s="55" t="s">
        <v>56</v>
      </c>
      <c r="H43" s="54" t="s">
        <v>37</v>
      </c>
      <c r="I43" s="55" t="s">
        <v>39</v>
      </c>
      <c r="J43" s="55" t="s">
        <v>8</v>
      </c>
      <c r="K43" s="62">
        <v>4</v>
      </c>
      <c r="L43" s="91">
        <v>38.200000000000003</v>
      </c>
      <c r="M43" s="89">
        <v>0</v>
      </c>
      <c r="N43" s="90">
        <v>22.2</v>
      </c>
      <c r="O43" s="62">
        <f t="shared" si="2"/>
        <v>4</v>
      </c>
      <c r="P43" s="69"/>
      <c r="Q43" s="70"/>
      <c r="R43" s="70"/>
      <c r="S43" s="54"/>
      <c r="T43" s="69"/>
      <c r="U43" s="70"/>
      <c r="V43" s="70"/>
      <c r="W43" s="54"/>
      <c r="X43" s="69"/>
      <c r="Y43" s="70"/>
      <c r="Z43" s="70"/>
      <c r="AA43" s="54"/>
      <c r="AB43" s="69"/>
    </row>
    <row r="44" spans="1:28" ht="42.6" customHeight="1" x14ac:dyDescent="0.25">
      <c r="A44" s="82">
        <v>7</v>
      </c>
      <c r="B44" s="56" t="s">
        <v>254</v>
      </c>
      <c r="C44" s="53"/>
      <c r="D44" s="55" t="s">
        <v>17</v>
      </c>
      <c r="E44" s="58" t="s">
        <v>334</v>
      </c>
      <c r="F44" s="59" t="s">
        <v>114</v>
      </c>
      <c r="G44" s="55" t="s">
        <v>100</v>
      </c>
      <c r="H44" s="54" t="s">
        <v>103</v>
      </c>
      <c r="I44" s="55" t="s">
        <v>104</v>
      </c>
      <c r="J44" s="55" t="s">
        <v>8</v>
      </c>
      <c r="K44" s="62">
        <v>0</v>
      </c>
      <c r="L44" s="91">
        <v>39.299999999999997</v>
      </c>
      <c r="M44" s="89">
        <v>4</v>
      </c>
      <c r="N44" s="90">
        <v>23.3</v>
      </c>
      <c r="O44" s="62">
        <f t="shared" si="2"/>
        <v>4</v>
      </c>
      <c r="P44" s="69"/>
      <c r="Q44" s="70"/>
      <c r="R44" s="70"/>
      <c r="S44" s="54"/>
      <c r="T44" s="69"/>
      <c r="U44" s="70"/>
      <c r="V44" s="70"/>
      <c r="W44" s="54"/>
      <c r="X44" s="69"/>
      <c r="Y44" s="70"/>
      <c r="Z44" s="70"/>
      <c r="AA44" s="54"/>
      <c r="AB44" s="69"/>
    </row>
    <row r="45" spans="1:28" ht="42.6" customHeight="1" x14ac:dyDescent="0.25">
      <c r="A45" s="82">
        <v>8</v>
      </c>
      <c r="B45" s="56" t="s">
        <v>253</v>
      </c>
      <c r="C45" s="53"/>
      <c r="D45" s="55" t="s">
        <v>17</v>
      </c>
      <c r="E45" s="58" t="s">
        <v>334</v>
      </c>
      <c r="F45" s="59" t="s">
        <v>114</v>
      </c>
      <c r="G45" s="55" t="s">
        <v>100</v>
      </c>
      <c r="H45" s="54" t="s">
        <v>103</v>
      </c>
      <c r="I45" s="55" t="s">
        <v>104</v>
      </c>
      <c r="J45" s="55" t="s">
        <v>8</v>
      </c>
      <c r="K45" s="62">
        <v>4</v>
      </c>
      <c r="L45" s="91">
        <v>44.5</v>
      </c>
      <c r="M45" s="89">
        <v>0</v>
      </c>
      <c r="N45" s="90">
        <v>24.1</v>
      </c>
      <c r="O45" s="62">
        <f t="shared" si="2"/>
        <v>4</v>
      </c>
      <c r="P45" s="69"/>
      <c r="Q45" s="70"/>
      <c r="R45" s="70"/>
      <c r="S45" s="54"/>
      <c r="T45" s="69"/>
      <c r="U45" s="70"/>
      <c r="V45" s="70"/>
      <c r="W45" s="54"/>
      <c r="X45" s="69"/>
      <c r="Y45" s="70"/>
      <c r="Z45" s="70"/>
      <c r="AA45" s="54"/>
      <c r="AB45" s="69"/>
    </row>
    <row r="46" spans="1:28" ht="42.6" customHeight="1" x14ac:dyDescent="0.25">
      <c r="A46" s="82">
        <v>9</v>
      </c>
      <c r="B46" s="56" t="s">
        <v>251</v>
      </c>
      <c r="C46" s="53"/>
      <c r="D46" s="55" t="s">
        <v>17</v>
      </c>
      <c r="E46" s="58" t="s">
        <v>333</v>
      </c>
      <c r="F46" s="59" t="s">
        <v>107</v>
      </c>
      <c r="G46" s="55" t="s">
        <v>100</v>
      </c>
      <c r="H46" s="54" t="s">
        <v>103</v>
      </c>
      <c r="I46" s="55" t="s">
        <v>104</v>
      </c>
      <c r="J46" s="55" t="s">
        <v>8</v>
      </c>
      <c r="K46" s="62">
        <v>0</v>
      </c>
      <c r="L46" s="91">
        <v>43</v>
      </c>
      <c r="M46" s="89">
        <v>4</v>
      </c>
      <c r="N46" s="90">
        <v>34.5</v>
      </c>
      <c r="O46" s="62">
        <f t="shared" si="2"/>
        <v>4</v>
      </c>
      <c r="P46" s="69"/>
      <c r="Q46" s="70"/>
      <c r="R46" s="70"/>
      <c r="S46" s="54"/>
      <c r="T46" s="69"/>
      <c r="U46" s="70"/>
      <c r="V46" s="70"/>
      <c r="W46" s="54"/>
      <c r="X46" s="69"/>
      <c r="Y46" s="70"/>
      <c r="Z46" s="70"/>
      <c r="AA46" s="54"/>
      <c r="AB46" s="69"/>
    </row>
    <row r="47" spans="1:28" ht="42.6" customHeight="1" x14ac:dyDescent="0.25">
      <c r="A47" s="82">
        <v>10</v>
      </c>
      <c r="B47" s="56" t="s">
        <v>378</v>
      </c>
      <c r="C47" s="60" t="s">
        <v>111</v>
      </c>
      <c r="D47" s="54" t="s">
        <v>17</v>
      </c>
      <c r="E47" s="58" t="s">
        <v>332</v>
      </c>
      <c r="F47" s="59" t="s">
        <v>106</v>
      </c>
      <c r="G47" s="55" t="s">
        <v>100</v>
      </c>
      <c r="H47" s="54" t="s">
        <v>103</v>
      </c>
      <c r="I47" s="55" t="s">
        <v>104</v>
      </c>
      <c r="J47" s="55" t="s">
        <v>8</v>
      </c>
      <c r="K47" s="62">
        <v>4</v>
      </c>
      <c r="L47" s="91">
        <v>41</v>
      </c>
      <c r="M47" s="89">
        <v>3.5</v>
      </c>
      <c r="N47" s="90">
        <v>32.5</v>
      </c>
      <c r="O47" s="62">
        <f t="shared" si="2"/>
        <v>7.5</v>
      </c>
      <c r="P47" s="69"/>
      <c r="Q47" s="70"/>
      <c r="R47" s="70"/>
      <c r="S47" s="54"/>
      <c r="T47" s="69"/>
      <c r="U47" s="70"/>
      <c r="V47" s="70"/>
      <c r="W47" s="54"/>
      <c r="X47" s="69"/>
      <c r="Y47" s="70"/>
      <c r="Z47" s="70"/>
      <c r="AA47" s="54"/>
      <c r="AB47" s="69"/>
    </row>
    <row r="48" spans="1:28" ht="42.6" customHeight="1" x14ac:dyDescent="0.25">
      <c r="A48" s="82">
        <v>11</v>
      </c>
      <c r="B48" s="56" t="s">
        <v>379</v>
      </c>
      <c r="C48" s="53" t="s">
        <v>67</v>
      </c>
      <c r="D48" s="55" t="s">
        <v>17</v>
      </c>
      <c r="E48" s="58" t="s">
        <v>247</v>
      </c>
      <c r="F48" s="59" t="s">
        <v>50</v>
      </c>
      <c r="G48" s="55" t="s">
        <v>40</v>
      </c>
      <c r="H48" s="54" t="s">
        <v>37</v>
      </c>
      <c r="I48" s="55" t="s">
        <v>39</v>
      </c>
      <c r="J48" s="55" t="s">
        <v>8</v>
      </c>
      <c r="K48" s="62">
        <v>0</v>
      </c>
      <c r="L48" s="91">
        <v>37</v>
      </c>
      <c r="M48" s="89">
        <v>8.5</v>
      </c>
      <c r="N48" s="90">
        <v>36.4</v>
      </c>
      <c r="O48" s="62">
        <f t="shared" si="2"/>
        <v>8.5</v>
      </c>
      <c r="P48" s="69"/>
      <c r="Q48" s="70"/>
      <c r="R48" s="70"/>
      <c r="S48" s="54"/>
      <c r="T48" s="69"/>
      <c r="U48" s="70"/>
      <c r="V48" s="70"/>
      <c r="W48" s="54"/>
      <c r="X48" s="69"/>
      <c r="Y48" s="70"/>
      <c r="Z48" s="70"/>
      <c r="AA48" s="54"/>
      <c r="AB48" s="69"/>
    </row>
    <row r="49" spans="1:28" ht="42.6" customHeight="1" x14ac:dyDescent="0.25">
      <c r="A49" s="82">
        <v>12</v>
      </c>
      <c r="B49" s="52" t="s">
        <v>235</v>
      </c>
      <c r="C49" s="53" t="s">
        <v>67</v>
      </c>
      <c r="D49" s="54" t="s">
        <v>17</v>
      </c>
      <c r="E49" s="52" t="s">
        <v>236</v>
      </c>
      <c r="F49" s="53" t="s">
        <v>67</v>
      </c>
      <c r="G49" s="54" t="s">
        <v>25</v>
      </c>
      <c r="H49" s="54" t="s">
        <v>38</v>
      </c>
      <c r="I49" s="55" t="s">
        <v>26</v>
      </c>
      <c r="J49" s="55" t="s">
        <v>8</v>
      </c>
      <c r="K49" s="62">
        <v>4</v>
      </c>
      <c r="L49" s="91">
        <v>39.700000000000003</v>
      </c>
      <c r="M49" s="89">
        <v>8</v>
      </c>
      <c r="N49" s="90">
        <v>24.8</v>
      </c>
      <c r="O49" s="62">
        <f t="shared" si="2"/>
        <v>12</v>
      </c>
      <c r="P49" s="69"/>
      <c r="Q49" s="70"/>
      <c r="R49" s="70"/>
      <c r="S49" s="54"/>
      <c r="T49" s="69"/>
      <c r="U49" s="70"/>
      <c r="V49" s="70"/>
      <c r="W49" s="54"/>
      <c r="X49" s="69"/>
      <c r="Y49" s="70"/>
      <c r="Z49" s="70"/>
      <c r="AA49" s="54"/>
      <c r="AB49" s="69"/>
    </row>
    <row r="50" spans="1:28" ht="42.6" customHeight="1" x14ac:dyDescent="0.25">
      <c r="A50" s="82">
        <v>13</v>
      </c>
      <c r="B50" s="56" t="s">
        <v>253</v>
      </c>
      <c r="C50" s="53"/>
      <c r="D50" s="55" t="s">
        <v>17</v>
      </c>
      <c r="E50" s="58" t="s">
        <v>335</v>
      </c>
      <c r="F50" s="59" t="s">
        <v>108</v>
      </c>
      <c r="G50" s="55" t="s">
        <v>100</v>
      </c>
      <c r="H50" s="54" t="s">
        <v>103</v>
      </c>
      <c r="I50" s="55" t="s">
        <v>104</v>
      </c>
      <c r="J50" s="55" t="s">
        <v>8</v>
      </c>
      <c r="K50" s="62">
        <v>0</v>
      </c>
      <c r="L50" s="91">
        <v>44.2</v>
      </c>
      <c r="M50" s="89">
        <v>15.5</v>
      </c>
      <c r="N50" s="90">
        <v>56.2</v>
      </c>
      <c r="O50" s="62">
        <f t="shared" si="2"/>
        <v>15.5</v>
      </c>
      <c r="P50" s="69"/>
      <c r="Q50" s="70"/>
      <c r="R50" s="70"/>
      <c r="S50" s="54"/>
      <c r="T50" s="69"/>
      <c r="U50" s="70"/>
      <c r="V50" s="70"/>
      <c r="W50" s="54"/>
      <c r="X50" s="69"/>
      <c r="Y50" s="70"/>
      <c r="Z50" s="70"/>
      <c r="AA50" s="54"/>
      <c r="AB50" s="69"/>
    </row>
    <row r="51" spans="1:28" ht="42.6" customHeight="1" x14ac:dyDescent="0.25">
      <c r="A51" s="82"/>
      <c r="B51" s="56" t="s">
        <v>246</v>
      </c>
      <c r="C51" s="53" t="s">
        <v>67</v>
      </c>
      <c r="D51" s="55" t="s">
        <v>17</v>
      </c>
      <c r="E51" s="58" t="s">
        <v>331</v>
      </c>
      <c r="F51" s="59" t="s">
        <v>322</v>
      </c>
      <c r="G51" s="55" t="s">
        <v>36</v>
      </c>
      <c r="H51" s="54" t="s">
        <v>37</v>
      </c>
      <c r="I51" s="55" t="s">
        <v>39</v>
      </c>
      <c r="J51" s="55" t="s">
        <v>8</v>
      </c>
      <c r="K51" s="345" t="s">
        <v>223</v>
      </c>
      <c r="L51" s="346"/>
      <c r="M51" s="346"/>
      <c r="N51" s="346"/>
      <c r="O51" s="347"/>
      <c r="P51" s="69"/>
      <c r="Q51" s="70"/>
      <c r="R51" s="70"/>
      <c r="S51" s="54"/>
      <c r="T51" s="69"/>
      <c r="U51" s="70"/>
      <c r="V51" s="70"/>
      <c r="W51" s="54"/>
      <c r="X51" s="69"/>
      <c r="Y51" s="70"/>
      <c r="Z51" s="70"/>
      <c r="AA51" s="54"/>
      <c r="AB51" s="69"/>
    </row>
    <row r="52" spans="1:28" ht="42.6" customHeight="1" x14ac:dyDescent="0.25">
      <c r="A52" s="82"/>
      <c r="B52" s="56" t="s">
        <v>336</v>
      </c>
      <c r="C52" s="53" t="s">
        <v>67</v>
      </c>
      <c r="D52" s="55" t="s">
        <v>17</v>
      </c>
      <c r="E52" s="58" t="s">
        <v>332</v>
      </c>
      <c r="F52" s="59" t="s">
        <v>106</v>
      </c>
      <c r="G52" s="55" t="s">
        <v>100</v>
      </c>
      <c r="H52" s="54" t="s">
        <v>103</v>
      </c>
      <c r="I52" s="55" t="s">
        <v>104</v>
      </c>
      <c r="J52" s="55" t="s">
        <v>8</v>
      </c>
      <c r="K52" s="345" t="s">
        <v>223</v>
      </c>
      <c r="L52" s="346"/>
      <c r="M52" s="346"/>
      <c r="N52" s="346"/>
      <c r="O52" s="347"/>
      <c r="P52" s="69"/>
      <c r="Q52" s="70"/>
      <c r="R52" s="70"/>
      <c r="S52" s="54"/>
      <c r="T52" s="69"/>
      <c r="U52" s="70"/>
      <c r="V52" s="70"/>
      <c r="W52" s="54"/>
      <c r="X52" s="69"/>
      <c r="Y52" s="70"/>
      <c r="Z52" s="70"/>
      <c r="AA52" s="54"/>
      <c r="AB52" s="69"/>
    </row>
    <row r="53" spans="1:28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</row>
    <row r="54" spans="1:28" s="97" customFormat="1" ht="46.9" customHeight="1" x14ac:dyDescent="0.35">
      <c r="A54" s="94"/>
      <c r="B54" s="95" t="s">
        <v>10</v>
      </c>
      <c r="C54" s="95"/>
      <c r="D54" s="94"/>
      <c r="E54" s="94"/>
      <c r="F54" s="94"/>
      <c r="G54" s="94"/>
      <c r="H54" s="94"/>
      <c r="I54" s="94"/>
      <c r="J54" s="96" t="s">
        <v>380</v>
      </c>
      <c r="K54" s="94"/>
      <c r="L54" s="94"/>
      <c r="M54" s="94"/>
      <c r="N54" s="94"/>
    </row>
    <row r="55" spans="1:28" s="97" customFormat="1" ht="46.9" customHeight="1" x14ac:dyDescent="0.35">
      <c r="A55" s="94"/>
      <c r="B55" s="336" t="s">
        <v>11</v>
      </c>
      <c r="C55" s="336"/>
      <c r="D55" s="336"/>
      <c r="E55" s="336"/>
      <c r="F55" s="98"/>
      <c r="G55" s="98"/>
      <c r="H55" s="98"/>
      <c r="I55" s="94"/>
      <c r="J55" s="96" t="s">
        <v>224</v>
      </c>
      <c r="K55" s="94"/>
      <c r="L55" s="94"/>
      <c r="M55" s="94"/>
      <c r="N55" s="94"/>
    </row>
  </sheetData>
  <sortState ref="A42:AB46">
    <sortCondition ref="N42:N46"/>
  </sortState>
  <mergeCells count="49">
    <mergeCell ref="O36:O37"/>
    <mergeCell ref="K51:O51"/>
    <mergeCell ref="K52:O52"/>
    <mergeCell ref="O6:O7"/>
    <mergeCell ref="K23:O23"/>
    <mergeCell ref="K24:O24"/>
    <mergeCell ref="K25:O25"/>
    <mergeCell ref="K26:O26"/>
    <mergeCell ref="K27:O27"/>
    <mergeCell ref="K35:N35"/>
    <mergeCell ref="K6:L6"/>
    <mergeCell ref="M6:N6"/>
    <mergeCell ref="M36:N36"/>
    <mergeCell ref="J6:J7"/>
    <mergeCell ref="B30:E30"/>
    <mergeCell ref="I36:I37"/>
    <mergeCell ref="J36:J37"/>
    <mergeCell ref="K36:L36"/>
    <mergeCell ref="A31:N31"/>
    <mergeCell ref="A32:N32"/>
    <mergeCell ref="A33:N33"/>
    <mergeCell ref="A34:N34"/>
    <mergeCell ref="A35:E35"/>
    <mergeCell ref="I35:J35"/>
    <mergeCell ref="A36:A37"/>
    <mergeCell ref="B36:B37"/>
    <mergeCell ref="A6:A7"/>
    <mergeCell ref="I6:I7"/>
    <mergeCell ref="B55:E55"/>
    <mergeCell ref="C6:C7"/>
    <mergeCell ref="F6:F7"/>
    <mergeCell ref="G6:G7"/>
    <mergeCell ref="H6:H7"/>
    <mergeCell ref="F36:F37"/>
    <mergeCell ref="G36:G37"/>
    <mergeCell ref="H36:H37"/>
    <mergeCell ref="C36:C37"/>
    <mergeCell ref="D36:D37"/>
    <mergeCell ref="E36:E37"/>
    <mergeCell ref="B6:B7"/>
    <mergeCell ref="D6:D7"/>
    <mergeCell ref="E6:E7"/>
    <mergeCell ref="A1:N1"/>
    <mergeCell ref="A2:N2"/>
    <mergeCell ref="A3:N3"/>
    <mergeCell ref="A4:N4"/>
    <mergeCell ref="A5:E5"/>
    <mergeCell ref="I5:J5"/>
    <mergeCell ref="K5:N5"/>
  </mergeCells>
  <conditionalFormatting sqref="B6">
    <cfRule type="expression" dxfId="14" priority="6" stopIfTrue="1">
      <formula>#REF!=2018</formula>
    </cfRule>
  </conditionalFormatting>
  <conditionalFormatting sqref="C9">
    <cfRule type="expression" dxfId="13" priority="2" stopIfTrue="1">
      <formula>$N9=2018</formula>
    </cfRule>
  </conditionalFormatting>
  <conditionalFormatting sqref="C10">
    <cfRule type="expression" dxfId="12" priority="3" stopIfTrue="1">
      <formula>$O10=2018</formula>
    </cfRule>
  </conditionalFormatting>
  <conditionalFormatting sqref="B36">
    <cfRule type="expression" dxfId="11" priority="1" stopIfTrue="1">
      <formula>#REF!=2018</formula>
    </cfRule>
  </conditionalFormatting>
  <pageMargins left="0" right="0" top="0" bottom="0" header="0.31496062992125984" footer="0.31496062992125984"/>
  <pageSetup paperSize="9" scale="63" fitToHeight="2" orientation="portrait" verticalDpi="0" r:id="rId1"/>
  <rowBreaks count="1" manualBreakCount="1">
    <brk id="30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5"/>
  <sheetViews>
    <sheetView view="pageBreakPreview" topLeftCell="A14" zoomScaleNormal="100" zoomScaleSheetLayoutView="100" workbookViewId="0">
      <selection activeCell="F34" sqref="F34"/>
    </sheetView>
  </sheetViews>
  <sheetFormatPr defaultRowHeight="15" x14ac:dyDescent="0.25"/>
  <cols>
    <col min="1" max="1" width="4.85546875" customWidth="1"/>
    <col min="2" max="2" width="4.28515625" hidden="1" customWidth="1"/>
    <col min="3" max="3" width="18.140625" customWidth="1"/>
    <col min="4" max="4" width="0" hidden="1" customWidth="1"/>
    <col min="5" max="5" width="4.7109375" customWidth="1"/>
    <col min="6" max="6" width="41.28515625" customWidth="1"/>
    <col min="7" max="9" width="0" hidden="1" customWidth="1"/>
    <col min="10" max="10" width="15.85546875" customWidth="1"/>
    <col min="11" max="11" width="14.140625" customWidth="1"/>
    <col min="12" max="12" width="8.85546875" customWidth="1"/>
    <col min="13" max="13" width="9.28515625" customWidth="1"/>
    <col min="14" max="15" width="8.85546875" customWidth="1"/>
    <col min="16" max="16" width="7.42578125" customWidth="1"/>
  </cols>
  <sheetData>
    <row r="1" spans="1:28" ht="48.6" customHeight="1" x14ac:dyDescent="0.25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</row>
    <row r="2" spans="1:28" ht="34.9" customHeight="1" x14ac:dyDescent="0.25">
      <c r="A2" s="343" t="s">
        <v>225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</row>
    <row r="3" spans="1:28" ht="34.9" customHeight="1" x14ac:dyDescent="0.25">
      <c r="A3" s="343" t="s">
        <v>14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</row>
    <row r="4" spans="1:28" ht="43.15" customHeight="1" x14ac:dyDescent="0.25">
      <c r="A4" s="331" t="s">
        <v>390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</row>
    <row r="5" spans="1:28" ht="15.75" x14ac:dyDescent="0.25">
      <c r="A5" s="333" t="s">
        <v>104</v>
      </c>
      <c r="B5" s="333"/>
      <c r="C5" s="333"/>
      <c r="D5" s="333"/>
      <c r="E5" s="333"/>
      <c r="F5" s="333"/>
      <c r="G5" s="72"/>
      <c r="H5" s="72"/>
      <c r="I5" s="72"/>
      <c r="J5" s="334"/>
      <c r="K5" s="334"/>
      <c r="L5" s="335" t="s">
        <v>233</v>
      </c>
      <c r="M5" s="335"/>
      <c r="N5" s="335"/>
      <c r="O5" s="335"/>
    </row>
    <row r="6" spans="1:28" ht="22.9" customHeight="1" x14ac:dyDescent="0.25">
      <c r="A6" s="352" t="s">
        <v>220</v>
      </c>
      <c r="B6" s="352" t="s">
        <v>256</v>
      </c>
      <c r="C6" s="354" t="s">
        <v>190</v>
      </c>
      <c r="D6" s="352" t="s">
        <v>234</v>
      </c>
      <c r="E6" s="352" t="s">
        <v>3</v>
      </c>
      <c r="F6" s="354" t="s">
        <v>191</v>
      </c>
      <c r="G6" s="352" t="s">
        <v>234</v>
      </c>
      <c r="H6" s="352" t="s">
        <v>4</v>
      </c>
      <c r="I6" s="352" t="s">
        <v>5</v>
      </c>
      <c r="J6" s="354" t="s">
        <v>6</v>
      </c>
      <c r="K6" s="354" t="s">
        <v>7</v>
      </c>
      <c r="L6" s="361" t="s">
        <v>221</v>
      </c>
      <c r="M6" s="362"/>
      <c r="N6" s="361" t="s">
        <v>222</v>
      </c>
      <c r="O6" s="363"/>
      <c r="P6" s="357" t="s">
        <v>385</v>
      </c>
    </row>
    <row r="7" spans="1:28" ht="22.9" customHeight="1" x14ac:dyDescent="0.25">
      <c r="A7" s="353"/>
      <c r="B7" s="353"/>
      <c r="C7" s="355"/>
      <c r="D7" s="353"/>
      <c r="E7" s="353"/>
      <c r="F7" s="355"/>
      <c r="G7" s="353"/>
      <c r="H7" s="353"/>
      <c r="I7" s="353"/>
      <c r="J7" s="355"/>
      <c r="K7" s="355"/>
      <c r="L7" s="66" t="s">
        <v>217</v>
      </c>
      <c r="M7" s="67" t="s">
        <v>218</v>
      </c>
      <c r="N7" s="66" t="s">
        <v>217</v>
      </c>
      <c r="O7" s="67" t="s">
        <v>218</v>
      </c>
      <c r="P7" s="357"/>
      <c r="Q7" s="86">
        <v>3</v>
      </c>
      <c r="R7" s="67">
        <v>4</v>
      </c>
      <c r="S7" s="66">
        <v>5</v>
      </c>
      <c r="T7" s="67">
        <v>6</v>
      </c>
      <c r="U7" s="66">
        <v>7</v>
      </c>
      <c r="V7" s="67">
        <v>8</v>
      </c>
      <c r="W7" s="66">
        <v>9</v>
      </c>
      <c r="X7" s="67">
        <v>10</v>
      </c>
      <c r="Y7" s="66">
        <v>11</v>
      </c>
      <c r="Z7" s="67">
        <v>12</v>
      </c>
      <c r="AA7" s="66">
        <v>13</v>
      </c>
      <c r="AB7" s="67" t="s">
        <v>218</v>
      </c>
    </row>
    <row r="8" spans="1:28" s="79" customFormat="1" ht="29.45" customHeight="1" x14ac:dyDescent="0.2">
      <c r="A8" s="82">
        <v>1</v>
      </c>
      <c r="B8" s="50" t="s">
        <v>386</v>
      </c>
      <c r="C8" s="17" t="s">
        <v>160</v>
      </c>
      <c r="D8" s="21" t="s">
        <v>67</v>
      </c>
      <c r="E8" s="19" t="s">
        <v>17</v>
      </c>
      <c r="F8" s="24" t="s">
        <v>161</v>
      </c>
      <c r="G8" s="18" t="s">
        <v>68</v>
      </c>
      <c r="H8" s="19" t="s">
        <v>23</v>
      </c>
      <c r="I8" s="22" t="s">
        <v>59</v>
      </c>
      <c r="J8" s="19" t="s">
        <v>23</v>
      </c>
      <c r="K8" s="19" t="s">
        <v>8</v>
      </c>
      <c r="L8" s="54">
        <v>4</v>
      </c>
      <c r="M8" s="84">
        <v>40.200000000000003</v>
      </c>
      <c r="N8" s="70">
        <v>0</v>
      </c>
      <c r="O8" s="83">
        <v>20.5</v>
      </c>
      <c r="P8" s="87">
        <f t="shared" ref="P8:P15" si="0">L8+N8</f>
        <v>4</v>
      </c>
      <c r="Q8" s="70"/>
      <c r="R8" s="70"/>
      <c r="S8" s="54"/>
      <c r="T8" s="69"/>
      <c r="U8" s="70"/>
      <c r="V8" s="70"/>
      <c r="W8" s="54"/>
      <c r="X8" s="69"/>
      <c r="Y8" s="70"/>
      <c r="Z8" s="70"/>
      <c r="AA8" s="54"/>
      <c r="AB8" s="69"/>
    </row>
    <row r="9" spans="1:28" s="79" customFormat="1" ht="29.45" customHeight="1" x14ac:dyDescent="0.2">
      <c r="A9" s="82">
        <v>2</v>
      </c>
      <c r="B9" s="50" t="s">
        <v>386</v>
      </c>
      <c r="C9" s="17" t="s">
        <v>177</v>
      </c>
      <c r="D9" s="21" t="s">
        <v>94</v>
      </c>
      <c r="E9" s="19"/>
      <c r="F9" s="24" t="s">
        <v>178</v>
      </c>
      <c r="G9" s="18" t="s">
        <v>95</v>
      </c>
      <c r="H9" s="19" t="s">
        <v>101</v>
      </c>
      <c r="I9" s="22" t="s">
        <v>96</v>
      </c>
      <c r="J9" s="19" t="s">
        <v>97</v>
      </c>
      <c r="K9" s="19" t="s">
        <v>8</v>
      </c>
      <c r="L9" s="54">
        <v>0</v>
      </c>
      <c r="M9" s="84">
        <v>40.299999999999997</v>
      </c>
      <c r="N9" s="70">
        <v>4</v>
      </c>
      <c r="O9" s="83">
        <v>23</v>
      </c>
      <c r="P9" s="87">
        <f t="shared" si="0"/>
        <v>4</v>
      </c>
      <c r="Q9" s="70"/>
      <c r="R9" s="70"/>
      <c r="S9" s="54"/>
      <c r="T9" s="69"/>
      <c r="U9" s="70"/>
      <c r="V9" s="70"/>
      <c r="W9" s="54"/>
      <c r="X9" s="69"/>
      <c r="Y9" s="70"/>
      <c r="Z9" s="70"/>
      <c r="AA9" s="54"/>
      <c r="AB9" s="69"/>
    </row>
    <row r="10" spans="1:28" s="79" customFormat="1" ht="29.45" customHeight="1" x14ac:dyDescent="0.2">
      <c r="A10" s="82">
        <v>3</v>
      </c>
      <c r="B10" s="50" t="s">
        <v>388</v>
      </c>
      <c r="C10" s="17" t="s">
        <v>133</v>
      </c>
      <c r="D10" s="21" t="s">
        <v>67</v>
      </c>
      <c r="E10" s="19" t="s">
        <v>17</v>
      </c>
      <c r="F10" s="20" t="s">
        <v>128</v>
      </c>
      <c r="G10" s="21" t="s">
        <v>67</v>
      </c>
      <c r="H10" s="22" t="s">
        <v>25</v>
      </c>
      <c r="I10" s="22" t="s">
        <v>38</v>
      </c>
      <c r="J10" s="19" t="s">
        <v>26</v>
      </c>
      <c r="K10" s="19" t="s">
        <v>8</v>
      </c>
      <c r="L10" s="54">
        <v>4</v>
      </c>
      <c r="M10" s="84">
        <v>40.5</v>
      </c>
      <c r="N10" s="70">
        <v>0</v>
      </c>
      <c r="O10" s="83">
        <v>23.4</v>
      </c>
      <c r="P10" s="87">
        <f t="shared" si="0"/>
        <v>4</v>
      </c>
      <c r="Q10" s="70"/>
      <c r="R10" s="70"/>
      <c r="S10" s="54"/>
      <c r="T10" s="69"/>
      <c r="U10" s="70"/>
      <c r="V10" s="70"/>
      <c r="W10" s="54"/>
      <c r="X10" s="69"/>
      <c r="Y10" s="70"/>
      <c r="Z10" s="70"/>
      <c r="AA10" s="54"/>
      <c r="AB10" s="69"/>
    </row>
    <row r="11" spans="1:28" s="79" customFormat="1" ht="29.45" customHeight="1" x14ac:dyDescent="0.2">
      <c r="A11" s="82">
        <v>4</v>
      </c>
      <c r="B11" s="50" t="s">
        <v>386</v>
      </c>
      <c r="C11" s="17" t="s">
        <v>288</v>
      </c>
      <c r="D11" s="21" t="s">
        <v>289</v>
      </c>
      <c r="E11" s="19" t="s">
        <v>17</v>
      </c>
      <c r="F11" s="24" t="s">
        <v>290</v>
      </c>
      <c r="G11" s="18" t="s">
        <v>291</v>
      </c>
      <c r="H11" s="19" t="s">
        <v>80</v>
      </c>
      <c r="I11" s="22" t="s">
        <v>80</v>
      </c>
      <c r="J11" s="19" t="s">
        <v>292</v>
      </c>
      <c r="K11" s="19" t="s">
        <v>8</v>
      </c>
      <c r="L11" s="54">
        <v>0</v>
      </c>
      <c r="M11" s="84">
        <v>42.2</v>
      </c>
      <c r="N11" s="70">
        <v>4</v>
      </c>
      <c r="O11" s="83">
        <v>23.8</v>
      </c>
      <c r="P11" s="87">
        <f t="shared" si="0"/>
        <v>4</v>
      </c>
      <c r="Q11" s="70"/>
      <c r="R11" s="70"/>
      <c r="S11" s="54"/>
      <c r="T11" s="69"/>
      <c r="U11" s="70"/>
      <c r="V11" s="70"/>
      <c r="W11" s="54"/>
      <c r="X11" s="69"/>
      <c r="Y11" s="70"/>
      <c r="Z11" s="70"/>
      <c r="AA11" s="54"/>
      <c r="AB11" s="69"/>
    </row>
    <row r="12" spans="1:28" s="79" customFormat="1" ht="29.45" customHeight="1" x14ac:dyDescent="0.2">
      <c r="A12" s="82">
        <v>5</v>
      </c>
      <c r="B12" s="50" t="s">
        <v>386</v>
      </c>
      <c r="C12" s="17" t="s">
        <v>188</v>
      </c>
      <c r="D12" s="21" t="s">
        <v>118</v>
      </c>
      <c r="E12" s="19" t="s">
        <v>17</v>
      </c>
      <c r="F12" s="24" t="s">
        <v>318</v>
      </c>
      <c r="G12" s="18" t="s">
        <v>107</v>
      </c>
      <c r="H12" s="19" t="s">
        <v>100</v>
      </c>
      <c r="I12" s="22" t="s">
        <v>103</v>
      </c>
      <c r="J12" s="19" t="s">
        <v>104</v>
      </c>
      <c r="K12" s="19" t="s">
        <v>8</v>
      </c>
      <c r="L12" s="54">
        <v>4</v>
      </c>
      <c r="M12" s="84">
        <v>40</v>
      </c>
      <c r="N12" s="70">
        <v>0</v>
      </c>
      <c r="O12" s="83">
        <v>24</v>
      </c>
      <c r="P12" s="87">
        <f t="shared" si="0"/>
        <v>4</v>
      </c>
      <c r="Q12" s="70"/>
      <c r="R12" s="70"/>
      <c r="S12" s="54"/>
      <c r="T12" s="69"/>
      <c r="U12" s="70"/>
      <c r="V12" s="70"/>
      <c r="W12" s="54"/>
      <c r="X12" s="69"/>
      <c r="Y12" s="70"/>
      <c r="Z12" s="70"/>
      <c r="AA12" s="54"/>
      <c r="AB12" s="69"/>
    </row>
    <row r="13" spans="1:28" s="79" customFormat="1" ht="29.45" customHeight="1" x14ac:dyDescent="0.2">
      <c r="A13" s="82">
        <v>6</v>
      </c>
      <c r="B13" s="50" t="s">
        <v>386</v>
      </c>
      <c r="C13" s="17" t="s">
        <v>168</v>
      </c>
      <c r="D13" s="21" t="s">
        <v>75</v>
      </c>
      <c r="E13" s="19" t="s">
        <v>17</v>
      </c>
      <c r="F13" s="24" t="s">
        <v>167</v>
      </c>
      <c r="G13" s="18" t="s">
        <v>71</v>
      </c>
      <c r="H13" s="19" t="s">
        <v>72</v>
      </c>
      <c r="I13" s="22" t="s">
        <v>76</v>
      </c>
      <c r="J13" s="19" t="s">
        <v>74</v>
      </c>
      <c r="K13" s="19" t="s">
        <v>8</v>
      </c>
      <c r="L13" s="54">
        <v>4</v>
      </c>
      <c r="M13" s="84">
        <v>42.4</v>
      </c>
      <c r="N13" s="70">
        <v>4</v>
      </c>
      <c r="O13" s="83">
        <v>21.1</v>
      </c>
      <c r="P13" s="87">
        <f t="shared" si="0"/>
        <v>8</v>
      </c>
      <c r="Q13" s="70"/>
      <c r="R13" s="70"/>
      <c r="S13" s="54"/>
      <c r="T13" s="69"/>
      <c r="U13" s="70"/>
      <c r="V13" s="70"/>
      <c r="W13" s="54"/>
      <c r="X13" s="69"/>
      <c r="Y13" s="70"/>
      <c r="Z13" s="70"/>
      <c r="AA13" s="54"/>
      <c r="AB13" s="69"/>
    </row>
    <row r="14" spans="1:28" s="79" customFormat="1" ht="29.45" customHeight="1" x14ac:dyDescent="0.2">
      <c r="A14" s="82">
        <v>7</v>
      </c>
      <c r="B14" s="50" t="s">
        <v>386</v>
      </c>
      <c r="C14" s="17" t="s">
        <v>181</v>
      </c>
      <c r="D14" s="21"/>
      <c r="E14" s="19" t="s">
        <v>17</v>
      </c>
      <c r="F14" s="24" t="s">
        <v>317</v>
      </c>
      <c r="G14" s="18" t="s">
        <v>108</v>
      </c>
      <c r="H14" s="19" t="s">
        <v>100</v>
      </c>
      <c r="I14" s="22" t="s">
        <v>103</v>
      </c>
      <c r="J14" s="19" t="s">
        <v>104</v>
      </c>
      <c r="K14" s="19" t="s">
        <v>8</v>
      </c>
      <c r="L14" s="54">
        <v>8</v>
      </c>
      <c r="M14" s="84">
        <v>41.6</v>
      </c>
      <c r="N14" s="70">
        <v>0</v>
      </c>
      <c r="O14" s="83">
        <v>24.6</v>
      </c>
      <c r="P14" s="87">
        <f t="shared" si="0"/>
        <v>8</v>
      </c>
      <c r="Q14" s="70"/>
      <c r="R14" s="70"/>
      <c r="S14" s="54"/>
      <c r="T14" s="69"/>
      <c r="U14" s="70"/>
      <c r="V14" s="70"/>
      <c r="W14" s="54"/>
      <c r="X14" s="69"/>
      <c r="Y14" s="70"/>
      <c r="Z14" s="70"/>
      <c r="AA14" s="54"/>
      <c r="AB14" s="69"/>
    </row>
    <row r="15" spans="1:28" s="79" customFormat="1" ht="29.45" customHeight="1" x14ac:dyDescent="0.2">
      <c r="A15" s="82">
        <v>8</v>
      </c>
      <c r="B15" s="50" t="s">
        <v>386</v>
      </c>
      <c r="C15" s="17" t="s">
        <v>187</v>
      </c>
      <c r="D15" s="21" t="s">
        <v>117</v>
      </c>
      <c r="E15" s="19" t="s">
        <v>17</v>
      </c>
      <c r="F15" s="24" t="s">
        <v>316</v>
      </c>
      <c r="G15" s="18" t="s">
        <v>106</v>
      </c>
      <c r="H15" s="19" t="s">
        <v>100</v>
      </c>
      <c r="I15" s="22" t="s">
        <v>103</v>
      </c>
      <c r="J15" s="19" t="s">
        <v>104</v>
      </c>
      <c r="K15" s="19" t="s">
        <v>8</v>
      </c>
      <c r="L15" s="54">
        <v>12.5</v>
      </c>
      <c r="M15" s="84">
        <v>69.5</v>
      </c>
      <c r="N15" s="70">
        <v>0</v>
      </c>
      <c r="O15" s="83">
        <v>25.6</v>
      </c>
      <c r="P15" s="87">
        <f t="shared" si="0"/>
        <v>12.5</v>
      </c>
      <c r="Q15" s="70"/>
      <c r="R15" s="70"/>
      <c r="S15" s="54"/>
      <c r="T15" s="69"/>
      <c r="U15" s="70"/>
      <c r="V15" s="70"/>
      <c r="W15" s="54"/>
      <c r="X15" s="69"/>
      <c r="Y15" s="70"/>
      <c r="Z15" s="70"/>
      <c r="AA15" s="54"/>
      <c r="AB15" s="69"/>
    </row>
    <row r="16" spans="1:28" s="79" customFormat="1" ht="29.45" customHeight="1" x14ac:dyDescent="0.2">
      <c r="A16" s="50"/>
      <c r="B16" s="50" t="s">
        <v>386</v>
      </c>
      <c r="C16" s="17" t="s">
        <v>163</v>
      </c>
      <c r="D16" s="21" t="s">
        <v>69</v>
      </c>
      <c r="E16" s="19" t="s">
        <v>17</v>
      </c>
      <c r="F16" s="24" t="s">
        <v>164</v>
      </c>
      <c r="G16" s="18" t="s">
        <v>70</v>
      </c>
      <c r="H16" s="19" t="s">
        <v>23</v>
      </c>
      <c r="I16" s="22" t="s">
        <v>59</v>
      </c>
      <c r="J16" s="19" t="s">
        <v>23</v>
      </c>
      <c r="K16" s="19" t="s">
        <v>8</v>
      </c>
      <c r="L16" s="348" t="s">
        <v>223</v>
      </c>
      <c r="M16" s="349"/>
      <c r="N16" s="349"/>
      <c r="O16" s="349"/>
      <c r="P16" s="350"/>
      <c r="Q16" s="70"/>
      <c r="R16" s="70"/>
      <c r="S16" s="54"/>
      <c r="T16" s="69"/>
      <c r="U16" s="70"/>
      <c r="V16" s="70"/>
      <c r="W16" s="54"/>
      <c r="X16" s="69"/>
      <c r="Y16" s="70"/>
      <c r="Z16" s="70"/>
      <c r="AA16" s="54"/>
      <c r="AB16" s="69"/>
    </row>
    <row r="17" spans="1:28" s="79" customFormat="1" ht="29.45" customHeight="1" x14ac:dyDescent="0.2">
      <c r="A17" s="50"/>
      <c r="B17" s="50" t="s">
        <v>386</v>
      </c>
      <c r="C17" s="64" t="s">
        <v>327</v>
      </c>
      <c r="D17" s="21" t="s">
        <v>57</v>
      </c>
      <c r="E17" s="19">
        <v>3</v>
      </c>
      <c r="F17" s="24" t="s">
        <v>155</v>
      </c>
      <c r="G17" s="18" t="s">
        <v>58</v>
      </c>
      <c r="H17" s="19" t="s">
        <v>23</v>
      </c>
      <c r="I17" s="22" t="s">
        <v>59</v>
      </c>
      <c r="J17" s="19" t="s">
        <v>23</v>
      </c>
      <c r="K17" s="19" t="s">
        <v>8</v>
      </c>
      <c r="L17" s="348" t="s">
        <v>223</v>
      </c>
      <c r="M17" s="349"/>
      <c r="N17" s="349"/>
      <c r="O17" s="349"/>
      <c r="P17" s="350"/>
      <c r="Q17" s="70"/>
      <c r="R17" s="70"/>
      <c r="S17" s="54"/>
      <c r="T17" s="69"/>
      <c r="U17" s="70"/>
      <c r="V17" s="70"/>
      <c r="W17" s="54"/>
      <c r="X17" s="69"/>
      <c r="Y17" s="70"/>
      <c r="Z17" s="70"/>
      <c r="AA17" s="54"/>
      <c r="AB17" s="69"/>
    </row>
    <row r="18" spans="1:28" s="79" customFormat="1" ht="29.45" customHeight="1" x14ac:dyDescent="0.2">
      <c r="A18" s="50"/>
      <c r="B18" s="50" t="s">
        <v>386</v>
      </c>
      <c r="C18" s="17" t="s">
        <v>154</v>
      </c>
      <c r="D18" s="21" t="s">
        <v>57</v>
      </c>
      <c r="E18" s="19">
        <v>3</v>
      </c>
      <c r="F18" s="24" t="s">
        <v>156</v>
      </c>
      <c r="G18" s="18" t="s">
        <v>61</v>
      </c>
      <c r="H18" s="19" t="s">
        <v>23</v>
      </c>
      <c r="I18" s="22" t="s">
        <v>59</v>
      </c>
      <c r="J18" s="19" t="s">
        <v>23</v>
      </c>
      <c r="K18" s="19" t="s">
        <v>8</v>
      </c>
      <c r="L18" s="348" t="s">
        <v>223</v>
      </c>
      <c r="M18" s="349"/>
      <c r="N18" s="349"/>
      <c r="O18" s="349"/>
      <c r="P18" s="350"/>
      <c r="Q18" s="70"/>
      <c r="R18" s="70"/>
      <c r="S18" s="54"/>
      <c r="T18" s="69"/>
      <c r="U18" s="70"/>
      <c r="V18" s="70"/>
      <c r="W18" s="54"/>
      <c r="X18" s="69"/>
      <c r="Y18" s="70"/>
      <c r="Z18" s="70"/>
      <c r="AA18" s="54"/>
      <c r="AB18" s="69"/>
    </row>
    <row r="19" spans="1:28" s="79" customFormat="1" ht="29.45" customHeight="1" x14ac:dyDescent="0.2">
      <c r="A19" s="358" t="s">
        <v>389</v>
      </c>
      <c r="B19" s="359"/>
      <c r="C19" s="359"/>
      <c r="D19" s="359"/>
      <c r="E19" s="359"/>
      <c r="F19" s="359"/>
      <c r="G19" s="359"/>
      <c r="H19" s="359"/>
      <c r="I19" s="359"/>
      <c r="J19" s="359"/>
      <c r="K19" s="359"/>
      <c r="L19" s="359"/>
      <c r="M19" s="359"/>
      <c r="N19" s="359"/>
      <c r="O19" s="359"/>
      <c r="P19" s="360"/>
      <c r="Q19" s="70"/>
      <c r="R19" s="70"/>
      <c r="S19" s="54"/>
      <c r="T19" s="69"/>
      <c r="U19" s="70"/>
      <c r="V19" s="70"/>
      <c r="W19" s="54"/>
      <c r="X19" s="69"/>
      <c r="Y19" s="70"/>
      <c r="Z19" s="70"/>
      <c r="AA19" s="54"/>
      <c r="AB19" s="69"/>
    </row>
    <row r="20" spans="1:28" s="79" customFormat="1" ht="29.45" customHeight="1" x14ac:dyDescent="0.2">
      <c r="A20" s="102">
        <v>1</v>
      </c>
      <c r="B20" s="50" t="s">
        <v>388</v>
      </c>
      <c r="C20" s="25" t="s">
        <v>198</v>
      </c>
      <c r="D20" s="28" t="s">
        <v>67</v>
      </c>
      <c r="E20" s="27" t="s">
        <v>17</v>
      </c>
      <c r="F20" s="30" t="s">
        <v>199</v>
      </c>
      <c r="G20" s="26" t="s">
        <v>43</v>
      </c>
      <c r="H20" s="27" t="s">
        <v>44</v>
      </c>
      <c r="I20" s="29" t="s">
        <v>37</v>
      </c>
      <c r="J20" s="27" t="s">
        <v>39</v>
      </c>
      <c r="K20" s="27" t="s">
        <v>8</v>
      </c>
      <c r="L20" s="54">
        <v>0</v>
      </c>
      <c r="M20" s="84">
        <v>37.5</v>
      </c>
      <c r="N20" s="70">
        <v>0</v>
      </c>
      <c r="O20" s="83">
        <v>18.2</v>
      </c>
      <c r="P20" s="87">
        <f t="shared" ref="P20:P30" si="1">L20+N20</f>
        <v>0</v>
      </c>
      <c r="Q20" s="70"/>
      <c r="R20" s="70"/>
      <c r="S20" s="54"/>
      <c r="T20" s="69"/>
      <c r="U20" s="70"/>
      <c r="V20" s="70"/>
      <c r="W20" s="54"/>
      <c r="X20" s="69"/>
      <c r="Y20" s="70"/>
      <c r="Z20" s="70"/>
      <c r="AA20" s="54"/>
      <c r="AB20" s="69"/>
    </row>
    <row r="21" spans="1:28" s="79" customFormat="1" ht="29.45" customHeight="1" x14ac:dyDescent="0.2">
      <c r="A21" s="102">
        <v>2</v>
      </c>
      <c r="B21" s="50" t="s">
        <v>388</v>
      </c>
      <c r="C21" s="17" t="s">
        <v>189</v>
      </c>
      <c r="D21" s="21" t="s">
        <v>119</v>
      </c>
      <c r="E21" s="19">
        <v>2</v>
      </c>
      <c r="F21" s="24" t="s">
        <v>315</v>
      </c>
      <c r="G21" s="18" t="s">
        <v>120</v>
      </c>
      <c r="H21" s="19" t="s">
        <v>100</v>
      </c>
      <c r="I21" s="22" t="s">
        <v>103</v>
      </c>
      <c r="J21" s="19" t="s">
        <v>104</v>
      </c>
      <c r="K21" s="19" t="s">
        <v>8</v>
      </c>
      <c r="L21" s="54">
        <v>0</v>
      </c>
      <c r="M21" s="84">
        <v>41</v>
      </c>
      <c r="N21" s="70">
        <v>4</v>
      </c>
      <c r="O21" s="83">
        <v>23.6</v>
      </c>
      <c r="P21" s="87">
        <f t="shared" si="1"/>
        <v>4</v>
      </c>
      <c r="Q21" s="70"/>
      <c r="R21" s="70"/>
      <c r="S21" s="54"/>
      <c r="T21" s="69"/>
      <c r="U21" s="70"/>
      <c r="V21" s="70"/>
      <c r="W21" s="54"/>
      <c r="X21" s="69"/>
      <c r="Y21" s="70"/>
      <c r="Z21" s="70"/>
      <c r="AA21" s="54"/>
      <c r="AB21" s="69"/>
    </row>
    <row r="22" spans="1:28" s="79" customFormat="1" ht="29.45" customHeight="1" x14ac:dyDescent="0.2">
      <c r="A22" s="102">
        <v>3</v>
      </c>
      <c r="B22" s="50" t="s">
        <v>388</v>
      </c>
      <c r="C22" s="17" t="s">
        <v>268</v>
      </c>
      <c r="D22" s="21"/>
      <c r="E22" s="19">
        <v>1</v>
      </c>
      <c r="F22" s="24" t="s">
        <v>276</v>
      </c>
      <c r="G22" s="18" t="s">
        <v>67</v>
      </c>
      <c r="H22" s="19" t="s">
        <v>272</v>
      </c>
      <c r="I22" s="22" t="s">
        <v>273</v>
      </c>
      <c r="J22" s="19" t="s">
        <v>274</v>
      </c>
      <c r="K22" s="19" t="s">
        <v>8</v>
      </c>
      <c r="L22" s="54">
        <v>4</v>
      </c>
      <c r="M22" s="84">
        <v>45.2</v>
      </c>
      <c r="N22" s="70">
        <v>0</v>
      </c>
      <c r="O22" s="83">
        <v>25</v>
      </c>
      <c r="P22" s="87">
        <f t="shared" si="1"/>
        <v>4</v>
      </c>
      <c r="Q22" s="70"/>
      <c r="R22" s="70"/>
      <c r="S22" s="54"/>
      <c r="T22" s="69"/>
      <c r="U22" s="70"/>
      <c r="V22" s="70"/>
      <c r="W22" s="54"/>
      <c r="X22" s="69"/>
      <c r="Y22" s="70"/>
      <c r="Z22" s="70"/>
      <c r="AA22" s="54"/>
      <c r="AB22" s="69"/>
    </row>
    <row r="23" spans="1:28" s="79" customFormat="1" ht="29.45" customHeight="1" x14ac:dyDescent="0.2">
      <c r="A23" s="102">
        <v>4</v>
      </c>
      <c r="B23" s="50" t="s">
        <v>388</v>
      </c>
      <c r="C23" s="17" t="s">
        <v>391</v>
      </c>
      <c r="D23" s="21" t="s">
        <v>392</v>
      </c>
      <c r="E23" s="19" t="s">
        <v>9</v>
      </c>
      <c r="F23" s="24" t="s">
        <v>556</v>
      </c>
      <c r="G23" s="18" t="s">
        <v>393</v>
      </c>
      <c r="H23" s="19" t="s">
        <v>394</v>
      </c>
      <c r="I23" s="22" t="s">
        <v>18</v>
      </c>
      <c r="J23" s="19" t="s">
        <v>81</v>
      </c>
      <c r="K23" s="19" t="s">
        <v>8</v>
      </c>
      <c r="L23" s="54">
        <v>4</v>
      </c>
      <c r="M23" s="84">
        <v>47.1</v>
      </c>
      <c r="N23" s="70">
        <v>0</v>
      </c>
      <c r="O23" s="83">
        <v>28.8</v>
      </c>
      <c r="P23" s="87">
        <f t="shared" si="1"/>
        <v>4</v>
      </c>
      <c r="Q23" s="70"/>
      <c r="R23" s="70"/>
      <c r="S23" s="54"/>
      <c r="T23" s="69"/>
      <c r="U23" s="70"/>
      <c r="V23" s="70"/>
      <c r="W23" s="54"/>
      <c r="X23" s="69"/>
      <c r="Y23" s="70"/>
      <c r="Z23" s="70"/>
      <c r="AA23" s="54"/>
      <c r="AB23" s="69"/>
    </row>
    <row r="24" spans="1:28" s="79" customFormat="1" ht="29.45" customHeight="1" x14ac:dyDescent="0.2">
      <c r="A24" s="102">
        <v>5</v>
      </c>
      <c r="B24" s="50" t="s">
        <v>388</v>
      </c>
      <c r="C24" s="17" t="s">
        <v>387</v>
      </c>
      <c r="D24" s="21" t="s">
        <v>67</v>
      </c>
      <c r="E24" s="19" t="s">
        <v>17</v>
      </c>
      <c r="F24" s="24" t="s">
        <v>139</v>
      </c>
      <c r="G24" s="18" t="s">
        <v>50</v>
      </c>
      <c r="H24" s="19" t="s">
        <v>40</v>
      </c>
      <c r="I24" s="22" t="s">
        <v>37</v>
      </c>
      <c r="J24" s="19" t="s">
        <v>39</v>
      </c>
      <c r="K24" s="19" t="s">
        <v>8</v>
      </c>
      <c r="L24" s="54">
        <v>8</v>
      </c>
      <c r="M24" s="84">
        <v>45</v>
      </c>
      <c r="N24" s="70">
        <v>0</v>
      </c>
      <c r="O24" s="83">
        <v>20.3</v>
      </c>
      <c r="P24" s="87">
        <f t="shared" si="1"/>
        <v>8</v>
      </c>
      <c r="Q24" s="70"/>
      <c r="R24" s="70"/>
      <c r="S24" s="54"/>
      <c r="T24" s="69"/>
      <c r="U24" s="70"/>
      <c r="V24" s="70"/>
      <c r="W24" s="54"/>
      <c r="X24" s="69"/>
      <c r="Y24" s="70"/>
      <c r="Z24" s="70"/>
      <c r="AA24" s="54"/>
      <c r="AB24" s="69"/>
    </row>
    <row r="25" spans="1:28" s="79" customFormat="1" ht="29.45" customHeight="1" x14ac:dyDescent="0.2">
      <c r="A25" s="102">
        <v>6</v>
      </c>
      <c r="B25" s="50" t="s">
        <v>388</v>
      </c>
      <c r="C25" s="17" t="s">
        <v>166</v>
      </c>
      <c r="D25" s="21" t="s">
        <v>67</v>
      </c>
      <c r="E25" s="19" t="s">
        <v>17</v>
      </c>
      <c r="F25" s="24" t="s">
        <v>167</v>
      </c>
      <c r="G25" s="18" t="s">
        <v>71</v>
      </c>
      <c r="H25" s="19" t="s">
        <v>72</v>
      </c>
      <c r="I25" s="22" t="s">
        <v>73</v>
      </c>
      <c r="J25" s="19" t="s">
        <v>74</v>
      </c>
      <c r="K25" s="19" t="s">
        <v>8</v>
      </c>
      <c r="L25" s="54">
        <v>4</v>
      </c>
      <c r="M25" s="84">
        <v>39</v>
      </c>
      <c r="N25" s="70">
        <v>8</v>
      </c>
      <c r="O25" s="83">
        <v>21.7</v>
      </c>
      <c r="P25" s="87">
        <f t="shared" si="1"/>
        <v>12</v>
      </c>
      <c r="Q25" s="70"/>
      <c r="R25" s="70"/>
      <c r="S25" s="54"/>
      <c r="T25" s="69"/>
      <c r="U25" s="70"/>
      <c r="V25" s="70"/>
      <c r="W25" s="54"/>
      <c r="X25" s="69"/>
      <c r="Y25" s="70"/>
      <c r="Z25" s="70"/>
      <c r="AA25" s="54"/>
      <c r="AB25" s="69"/>
    </row>
    <row r="26" spans="1:28" s="79" customFormat="1" ht="29.45" customHeight="1" x14ac:dyDescent="0.2">
      <c r="A26" s="102">
        <v>7</v>
      </c>
      <c r="B26" s="50" t="s">
        <v>388</v>
      </c>
      <c r="C26" s="17" t="s">
        <v>158</v>
      </c>
      <c r="D26" s="21" t="s">
        <v>63</v>
      </c>
      <c r="E26" s="19" t="s">
        <v>64</v>
      </c>
      <c r="F26" s="24" t="s">
        <v>159</v>
      </c>
      <c r="G26" s="18" t="s">
        <v>65</v>
      </c>
      <c r="H26" s="19" t="s">
        <v>23</v>
      </c>
      <c r="I26" s="22" t="s">
        <v>59</v>
      </c>
      <c r="J26" s="19" t="s">
        <v>23</v>
      </c>
      <c r="K26" s="19" t="s">
        <v>8</v>
      </c>
      <c r="L26" s="54">
        <v>8</v>
      </c>
      <c r="M26" s="84">
        <v>37</v>
      </c>
      <c r="N26" s="70">
        <v>4</v>
      </c>
      <c r="O26" s="83">
        <v>21.4</v>
      </c>
      <c r="P26" s="87">
        <f t="shared" si="1"/>
        <v>12</v>
      </c>
      <c r="Q26" s="70"/>
      <c r="R26" s="70"/>
      <c r="S26" s="54"/>
      <c r="T26" s="69"/>
      <c r="U26" s="70"/>
      <c r="V26" s="70"/>
      <c r="W26" s="54"/>
      <c r="X26" s="69"/>
      <c r="Y26" s="70"/>
      <c r="Z26" s="70"/>
      <c r="AA26" s="54"/>
      <c r="AB26" s="69"/>
    </row>
    <row r="27" spans="1:28" s="79" customFormat="1" ht="29.45" customHeight="1" x14ac:dyDescent="0.2">
      <c r="A27" s="102">
        <v>8</v>
      </c>
      <c r="B27" s="50" t="s">
        <v>388</v>
      </c>
      <c r="C27" s="17" t="s">
        <v>175</v>
      </c>
      <c r="D27" s="21" t="s">
        <v>91</v>
      </c>
      <c r="E27" s="19" t="s">
        <v>64</v>
      </c>
      <c r="F27" s="24" t="s">
        <v>176</v>
      </c>
      <c r="G27" s="18" t="s">
        <v>92</v>
      </c>
      <c r="H27" s="19" t="s">
        <v>87</v>
      </c>
      <c r="I27" s="22" t="s">
        <v>93</v>
      </c>
      <c r="J27" s="19" t="s">
        <v>89</v>
      </c>
      <c r="K27" s="19" t="s">
        <v>8</v>
      </c>
      <c r="L27" s="54">
        <v>11</v>
      </c>
      <c r="M27" s="84">
        <v>45.9</v>
      </c>
      <c r="N27" s="70">
        <v>4</v>
      </c>
      <c r="O27" s="83">
        <v>17.7</v>
      </c>
      <c r="P27" s="87">
        <f t="shared" si="1"/>
        <v>15</v>
      </c>
      <c r="Q27" s="70"/>
      <c r="R27" s="70"/>
      <c r="S27" s="54"/>
      <c r="T27" s="69"/>
      <c r="U27" s="70"/>
      <c r="V27" s="70"/>
      <c r="W27" s="54"/>
      <c r="X27" s="69"/>
      <c r="Y27" s="70"/>
      <c r="Z27" s="70"/>
      <c r="AA27" s="54"/>
      <c r="AB27" s="69"/>
    </row>
    <row r="28" spans="1:28" s="79" customFormat="1" ht="29.45" customHeight="1" x14ac:dyDescent="0.2">
      <c r="A28" s="102">
        <v>9</v>
      </c>
      <c r="B28" s="50" t="s">
        <v>388</v>
      </c>
      <c r="C28" s="17" t="s">
        <v>140</v>
      </c>
      <c r="D28" s="21" t="s">
        <v>67</v>
      </c>
      <c r="E28" s="19" t="s">
        <v>17</v>
      </c>
      <c r="F28" s="24" t="s">
        <v>151</v>
      </c>
      <c r="G28" s="18" t="s">
        <v>55</v>
      </c>
      <c r="H28" s="22" t="s">
        <v>102</v>
      </c>
      <c r="I28" s="22" t="s">
        <v>37</v>
      </c>
      <c r="J28" s="19" t="s">
        <v>39</v>
      </c>
      <c r="K28" s="19" t="s">
        <v>8</v>
      </c>
      <c r="L28" s="54">
        <v>14.5</v>
      </c>
      <c r="M28" s="84">
        <v>69.5</v>
      </c>
      <c r="N28" s="70">
        <v>4</v>
      </c>
      <c r="O28" s="83">
        <v>22.3</v>
      </c>
      <c r="P28" s="87">
        <f t="shared" si="1"/>
        <v>18.5</v>
      </c>
      <c r="Q28" s="70"/>
      <c r="R28" s="70"/>
      <c r="S28" s="54"/>
      <c r="T28" s="69"/>
      <c r="U28" s="70"/>
      <c r="V28" s="70"/>
      <c r="W28" s="54"/>
      <c r="X28" s="69"/>
      <c r="Y28" s="70"/>
      <c r="Z28" s="70"/>
      <c r="AA28" s="54"/>
      <c r="AB28" s="69"/>
    </row>
    <row r="29" spans="1:28" s="79" customFormat="1" ht="29.45" customHeight="1" x14ac:dyDescent="0.2">
      <c r="A29" s="102">
        <v>10</v>
      </c>
      <c r="B29" s="50" t="s">
        <v>388</v>
      </c>
      <c r="C29" s="17" t="s">
        <v>125</v>
      </c>
      <c r="D29" s="21" t="s">
        <v>19</v>
      </c>
      <c r="E29" s="22">
        <v>3</v>
      </c>
      <c r="F29" s="17" t="s">
        <v>126</v>
      </c>
      <c r="G29" s="18" t="s">
        <v>20</v>
      </c>
      <c r="H29" s="19" t="s">
        <v>21</v>
      </c>
      <c r="I29" s="19" t="s">
        <v>22</v>
      </c>
      <c r="J29" s="19" t="s">
        <v>23</v>
      </c>
      <c r="K29" s="19" t="s">
        <v>8</v>
      </c>
      <c r="L29" s="54">
        <v>19.25</v>
      </c>
      <c r="M29" s="84">
        <v>72.5</v>
      </c>
      <c r="N29" s="70">
        <v>0</v>
      </c>
      <c r="O29" s="83">
        <v>22.9</v>
      </c>
      <c r="P29" s="87">
        <f t="shared" si="1"/>
        <v>19.25</v>
      </c>
      <c r="Q29" s="70"/>
      <c r="R29" s="70"/>
      <c r="S29" s="54"/>
      <c r="T29" s="69"/>
      <c r="U29" s="70"/>
      <c r="V29" s="70"/>
      <c r="W29" s="54"/>
      <c r="X29" s="69"/>
      <c r="Y29" s="70"/>
      <c r="Z29" s="70"/>
      <c r="AA29" s="54"/>
      <c r="AB29" s="69"/>
    </row>
    <row r="30" spans="1:28" s="79" customFormat="1" ht="29.45" customHeight="1" x14ac:dyDescent="0.2">
      <c r="A30" s="102">
        <v>11</v>
      </c>
      <c r="B30" s="50" t="s">
        <v>388</v>
      </c>
      <c r="C30" s="17" t="s">
        <v>268</v>
      </c>
      <c r="D30" s="21"/>
      <c r="E30" s="19">
        <v>1</v>
      </c>
      <c r="F30" s="24" t="s">
        <v>275</v>
      </c>
      <c r="G30" s="18" t="s">
        <v>67</v>
      </c>
      <c r="H30" s="19" t="s">
        <v>272</v>
      </c>
      <c r="I30" s="22" t="s">
        <v>273</v>
      </c>
      <c r="J30" s="19" t="s">
        <v>274</v>
      </c>
      <c r="K30" s="19" t="s">
        <v>8</v>
      </c>
      <c r="L30" s="54">
        <v>17.5</v>
      </c>
      <c r="M30" s="84">
        <v>66</v>
      </c>
      <c r="N30" s="70">
        <v>4</v>
      </c>
      <c r="O30" s="83">
        <v>29.2</v>
      </c>
      <c r="P30" s="87">
        <f t="shared" si="1"/>
        <v>21.5</v>
      </c>
      <c r="Q30" s="70"/>
      <c r="R30" s="70"/>
      <c r="S30" s="54"/>
      <c r="T30" s="69"/>
      <c r="U30" s="70"/>
      <c r="V30" s="70"/>
      <c r="W30" s="54"/>
      <c r="X30" s="69"/>
      <c r="Y30" s="70"/>
      <c r="Z30" s="70"/>
      <c r="AA30" s="54"/>
      <c r="AB30" s="69"/>
    </row>
    <row r="31" spans="1:28" s="79" customFormat="1" ht="29.45" customHeight="1" x14ac:dyDescent="0.2">
      <c r="A31" s="50"/>
      <c r="B31" s="50" t="s">
        <v>388</v>
      </c>
      <c r="C31" s="17" t="s">
        <v>171</v>
      </c>
      <c r="D31" s="21" t="s">
        <v>82</v>
      </c>
      <c r="E31" s="19" t="s">
        <v>64</v>
      </c>
      <c r="F31" s="24" t="s">
        <v>172</v>
      </c>
      <c r="G31" s="18" t="s">
        <v>83</v>
      </c>
      <c r="H31" s="19" t="s">
        <v>84</v>
      </c>
      <c r="I31" s="22" t="s">
        <v>80</v>
      </c>
      <c r="J31" s="19" t="s">
        <v>81</v>
      </c>
      <c r="K31" s="19" t="s">
        <v>8</v>
      </c>
      <c r="L31" s="348" t="s">
        <v>223</v>
      </c>
      <c r="M31" s="349"/>
      <c r="N31" s="349"/>
      <c r="O31" s="349"/>
      <c r="P31" s="350"/>
      <c r="Q31" s="70"/>
      <c r="R31" s="70"/>
      <c r="S31" s="54"/>
      <c r="T31" s="69"/>
      <c r="U31" s="70"/>
      <c r="V31" s="70"/>
      <c r="W31" s="54"/>
      <c r="X31" s="69"/>
      <c r="Y31" s="70"/>
      <c r="Z31" s="70"/>
      <c r="AA31" s="54"/>
      <c r="AB31" s="69"/>
    </row>
    <row r="32" spans="1:28" s="79" customFormat="1" ht="29.45" customHeight="1" x14ac:dyDescent="0.2">
      <c r="A32" s="50"/>
      <c r="B32" s="50" t="s">
        <v>388</v>
      </c>
      <c r="C32" s="17" t="s">
        <v>131</v>
      </c>
      <c r="D32" s="21" t="s">
        <v>67</v>
      </c>
      <c r="E32" s="19" t="s">
        <v>17</v>
      </c>
      <c r="F32" s="24" t="s">
        <v>132</v>
      </c>
      <c r="G32" s="18" t="s">
        <v>67</v>
      </c>
      <c r="H32" s="22" t="s">
        <v>38</v>
      </c>
      <c r="I32" s="22" t="s">
        <v>38</v>
      </c>
      <c r="J32" s="19" t="s">
        <v>26</v>
      </c>
      <c r="K32" s="19" t="s">
        <v>8</v>
      </c>
      <c r="L32" s="348" t="s">
        <v>223</v>
      </c>
      <c r="M32" s="349"/>
      <c r="N32" s="349"/>
      <c r="O32" s="349"/>
      <c r="P32" s="350"/>
      <c r="Q32" s="70"/>
      <c r="R32" s="70"/>
      <c r="S32" s="54"/>
      <c r="T32" s="69"/>
      <c r="U32" s="70"/>
      <c r="V32" s="70"/>
      <c r="W32" s="54"/>
      <c r="X32" s="69"/>
      <c r="Y32" s="70"/>
      <c r="Z32" s="70"/>
      <c r="AA32" s="54"/>
      <c r="AB32" s="69"/>
    </row>
    <row r="33" spans="1:1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</row>
    <row r="34" spans="1:15" s="42" customFormat="1" ht="38.450000000000003" customHeight="1" x14ac:dyDescent="0.3">
      <c r="A34" s="92"/>
      <c r="B34" s="92"/>
      <c r="C34" s="356" t="s">
        <v>10</v>
      </c>
      <c r="D34" s="356"/>
      <c r="E34" s="356"/>
      <c r="F34" s="92"/>
      <c r="G34" s="92"/>
      <c r="H34" s="92"/>
      <c r="I34" s="92"/>
      <c r="J34" s="92"/>
      <c r="K34" s="3" t="s">
        <v>380</v>
      </c>
      <c r="L34" s="92"/>
      <c r="M34" s="92"/>
      <c r="N34" s="92"/>
      <c r="O34" s="92"/>
    </row>
    <row r="35" spans="1:15" s="42" customFormat="1" ht="38.450000000000003" customHeight="1" x14ac:dyDescent="0.3">
      <c r="A35" s="92"/>
      <c r="B35" s="92"/>
      <c r="C35" s="356" t="s">
        <v>11</v>
      </c>
      <c r="D35" s="356"/>
      <c r="E35" s="356"/>
      <c r="F35" s="356"/>
      <c r="G35" s="93"/>
      <c r="H35" s="93"/>
      <c r="I35" s="93"/>
      <c r="J35" s="92"/>
      <c r="K35" s="3" t="s">
        <v>224</v>
      </c>
      <c r="L35" s="92"/>
      <c r="M35" s="92"/>
      <c r="N35" s="92"/>
      <c r="O35" s="92"/>
    </row>
  </sheetData>
  <sortState ref="A8:AB14">
    <sortCondition ref="P8:P14"/>
  </sortState>
  <mergeCells count="29">
    <mergeCell ref="C35:F35"/>
    <mergeCell ref="P6:P7"/>
    <mergeCell ref="B6:B7"/>
    <mergeCell ref="A19:P19"/>
    <mergeCell ref="L16:P16"/>
    <mergeCell ref="L17:P17"/>
    <mergeCell ref="L18:P18"/>
    <mergeCell ref="L31:P31"/>
    <mergeCell ref="L32:P32"/>
    <mergeCell ref="C34:E34"/>
    <mergeCell ref="H6:H7"/>
    <mergeCell ref="I6:I7"/>
    <mergeCell ref="J6:J7"/>
    <mergeCell ref="K6:K7"/>
    <mergeCell ref="L6:M6"/>
    <mergeCell ref="N6:O6"/>
    <mergeCell ref="G6:G7"/>
    <mergeCell ref="A1:O1"/>
    <mergeCell ref="A2:O2"/>
    <mergeCell ref="A3:O3"/>
    <mergeCell ref="A4:O4"/>
    <mergeCell ref="A5:F5"/>
    <mergeCell ref="J5:K5"/>
    <mergeCell ref="L5:O5"/>
    <mergeCell ref="A6:A7"/>
    <mergeCell ref="C6:C7"/>
    <mergeCell ref="D6:D7"/>
    <mergeCell ref="E6:E7"/>
    <mergeCell ref="F6:F7"/>
  </mergeCells>
  <conditionalFormatting sqref="C6">
    <cfRule type="expression" dxfId="10" priority="2" stopIfTrue="1">
      <formula>#REF!=2018</formula>
    </cfRule>
  </conditionalFormatting>
  <pageMargins left="0.23622047244094491" right="0.23622047244094491" top="0.35433070866141736" bottom="0.74803149606299213" header="0.31496062992125984" footer="0.31496062992125984"/>
  <pageSetup paperSize="9" scale="69" fitToHeight="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4"/>
  <sheetViews>
    <sheetView view="pageBreakPreview" topLeftCell="A12" zoomScaleNormal="100" zoomScaleSheetLayoutView="100" workbookViewId="0">
      <selection activeCell="N12" sqref="N12"/>
    </sheetView>
  </sheetViews>
  <sheetFormatPr defaultRowHeight="15" x14ac:dyDescent="0.25"/>
  <cols>
    <col min="1" max="1" width="4.85546875" customWidth="1"/>
    <col min="2" max="2" width="4.28515625" hidden="1" customWidth="1"/>
    <col min="3" max="3" width="18.140625" customWidth="1"/>
    <col min="4" max="4" width="0" hidden="1" customWidth="1"/>
    <col min="5" max="5" width="4.7109375" customWidth="1"/>
    <col min="6" max="6" width="41.28515625" customWidth="1"/>
    <col min="7" max="9" width="0" hidden="1" customWidth="1"/>
    <col min="10" max="10" width="17.42578125" customWidth="1"/>
    <col min="11" max="11" width="16.28515625" customWidth="1"/>
    <col min="12" max="13" width="10.42578125" customWidth="1"/>
    <col min="14" max="14" width="6" customWidth="1"/>
  </cols>
  <sheetData>
    <row r="1" spans="1:26" ht="48.6" customHeight="1" x14ac:dyDescent="0.25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26" ht="34.9" customHeight="1" x14ac:dyDescent="0.25">
      <c r="A2" s="343" t="s">
        <v>225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</row>
    <row r="3" spans="1:26" ht="34.9" customHeight="1" x14ac:dyDescent="0.25">
      <c r="A3" s="343" t="s">
        <v>14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</row>
    <row r="4" spans="1:26" ht="51" customHeight="1" x14ac:dyDescent="0.25">
      <c r="A4" s="331" t="s">
        <v>395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</row>
    <row r="5" spans="1:26" ht="24.6" customHeight="1" x14ac:dyDescent="0.25">
      <c r="A5" s="333" t="s">
        <v>104</v>
      </c>
      <c r="B5" s="333"/>
      <c r="C5" s="333"/>
      <c r="D5" s="333"/>
      <c r="E5" s="333"/>
      <c r="F5" s="333"/>
      <c r="G5" s="72"/>
      <c r="H5" s="72"/>
      <c r="I5" s="72"/>
      <c r="J5" s="334"/>
      <c r="K5" s="334"/>
      <c r="L5" s="335" t="s">
        <v>233</v>
      </c>
      <c r="M5" s="335"/>
    </row>
    <row r="6" spans="1:26" ht="25.9" customHeight="1" x14ac:dyDescent="0.25">
      <c r="A6" s="352" t="s">
        <v>220</v>
      </c>
      <c r="B6" s="352" t="s">
        <v>256</v>
      </c>
      <c r="C6" s="354" t="s">
        <v>190</v>
      </c>
      <c r="D6" s="352" t="s">
        <v>234</v>
      </c>
      <c r="E6" s="352" t="s">
        <v>3</v>
      </c>
      <c r="F6" s="354" t="s">
        <v>191</v>
      </c>
      <c r="G6" s="352" t="s">
        <v>234</v>
      </c>
      <c r="H6" s="352" t="s">
        <v>4</v>
      </c>
      <c r="I6" s="352" t="s">
        <v>5</v>
      </c>
      <c r="J6" s="354" t="s">
        <v>6</v>
      </c>
      <c r="K6" s="354" t="s">
        <v>7</v>
      </c>
      <c r="L6" s="361" t="s">
        <v>211</v>
      </c>
      <c r="M6" s="362"/>
      <c r="N6" s="364" t="s">
        <v>396</v>
      </c>
    </row>
    <row r="7" spans="1:26" ht="28.9" customHeight="1" x14ac:dyDescent="0.25">
      <c r="A7" s="353"/>
      <c r="B7" s="353"/>
      <c r="C7" s="355"/>
      <c r="D7" s="353"/>
      <c r="E7" s="353"/>
      <c r="F7" s="355"/>
      <c r="G7" s="353"/>
      <c r="H7" s="353"/>
      <c r="I7" s="353"/>
      <c r="J7" s="355"/>
      <c r="K7" s="355"/>
      <c r="L7" s="66" t="s">
        <v>217</v>
      </c>
      <c r="M7" s="67" t="s">
        <v>218</v>
      </c>
      <c r="N7" s="365"/>
      <c r="O7" s="86">
        <v>3</v>
      </c>
      <c r="P7" s="67">
        <v>4</v>
      </c>
      <c r="Q7" s="66">
        <v>5</v>
      </c>
      <c r="R7" s="67">
        <v>6</v>
      </c>
      <c r="S7" s="66">
        <v>7</v>
      </c>
      <c r="T7" s="67">
        <v>8</v>
      </c>
      <c r="U7" s="66">
        <v>9</v>
      </c>
      <c r="V7" s="67">
        <v>10</v>
      </c>
      <c r="W7" s="66">
        <v>11</v>
      </c>
      <c r="X7" s="67">
        <v>12</v>
      </c>
      <c r="Y7" s="66">
        <v>13</v>
      </c>
      <c r="Z7" s="67" t="s">
        <v>218</v>
      </c>
    </row>
    <row r="8" spans="1:26" s="79" customFormat="1" ht="45.6" customHeight="1" x14ac:dyDescent="0.2">
      <c r="A8" s="82">
        <v>1</v>
      </c>
      <c r="B8" s="50"/>
      <c r="C8" s="25" t="s">
        <v>198</v>
      </c>
      <c r="D8" s="28" t="s">
        <v>67</v>
      </c>
      <c r="E8" s="27" t="s">
        <v>17</v>
      </c>
      <c r="F8" s="30" t="s">
        <v>199</v>
      </c>
      <c r="G8" s="26" t="s">
        <v>43</v>
      </c>
      <c r="H8" s="27" t="s">
        <v>44</v>
      </c>
      <c r="I8" s="29" t="s">
        <v>37</v>
      </c>
      <c r="J8" s="27" t="s">
        <v>39</v>
      </c>
      <c r="K8" s="27" t="s">
        <v>8</v>
      </c>
      <c r="L8" s="54">
        <v>0</v>
      </c>
      <c r="M8" s="84">
        <v>57.8</v>
      </c>
      <c r="N8" s="54">
        <v>3</v>
      </c>
      <c r="O8" s="70"/>
      <c r="P8" s="70"/>
      <c r="Q8" s="54"/>
      <c r="R8" s="69"/>
      <c r="S8" s="70"/>
      <c r="T8" s="70"/>
      <c r="U8" s="54"/>
      <c r="V8" s="69"/>
      <c r="W8" s="70"/>
      <c r="X8" s="70"/>
      <c r="Y8" s="54"/>
      <c r="Z8" s="69"/>
    </row>
    <row r="9" spans="1:26" s="79" customFormat="1" ht="45.6" customHeight="1" x14ac:dyDescent="0.2">
      <c r="A9" s="82">
        <v>2</v>
      </c>
      <c r="B9" s="50"/>
      <c r="C9" s="25" t="s">
        <v>341</v>
      </c>
      <c r="D9" s="28"/>
      <c r="E9" s="27">
        <v>2</v>
      </c>
      <c r="F9" s="30" t="s">
        <v>342</v>
      </c>
      <c r="G9" s="26" t="s">
        <v>280</v>
      </c>
      <c r="H9" s="27" t="s">
        <v>272</v>
      </c>
      <c r="I9" s="29" t="s">
        <v>273</v>
      </c>
      <c r="J9" s="27" t="s">
        <v>274</v>
      </c>
      <c r="K9" s="27" t="s">
        <v>8</v>
      </c>
      <c r="L9" s="54">
        <v>0</v>
      </c>
      <c r="M9" s="84">
        <v>58.1</v>
      </c>
      <c r="N9" s="54">
        <v>3</v>
      </c>
      <c r="O9" s="70"/>
      <c r="P9" s="70"/>
      <c r="Q9" s="54"/>
      <c r="R9" s="69"/>
      <c r="S9" s="70"/>
      <c r="T9" s="70"/>
      <c r="U9" s="54"/>
      <c r="V9" s="69"/>
      <c r="W9" s="70"/>
      <c r="X9" s="70"/>
      <c r="Y9" s="54"/>
      <c r="Z9" s="69"/>
    </row>
    <row r="10" spans="1:26" s="79" customFormat="1" ht="45.6" customHeight="1" x14ac:dyDescent="0.2">
      <c r="A10" s="82">
        <v>3</v>
      </c>
      <c r="B10" s="50"/>
      <c r="C10" s="25" t="s">
        <v>202</v>
      </c>
      <c r="D10" s="28" t="s">
        <v>67</v>
      </c>
      <c r="E10" s="27">
        <v>1</v>
      </c>
      <c r="F10" s="30" t="s">
        <v>203</v>
      </c>
      <c r="G10" s="26" t="s">
        <v>52</v>
      </c>
      <c r="H10" s="27" t="s">
        <v>53</v>
      </c>
      <c r="I10" s="29" t="s">
        <v>37</v>
      </c>
      <c r="J10" s="27" t="s">
        <v>39</v>
      </c>
      <c r="K10" s="27" t="s">
        <v>8</v>
      </c>
      <c r="L10" s="54">
        <v>0</v>
      </c>
      <c r="M10" s="84">
        <v>61.4</v>
      </c>
      <c r="N10" s="54">
        <v>3</v>
      </c>
      <c r="O10" s="70"/>
      <c r="P10" s="70"/>
      <c r="Q10" s="54"/>
      <c r="R10" s="69"/>
      <c r="S10" s="70"/>
      <c r="T10" s="70"/>
      <c r="U10" s="54"/>
      <c r="V10" s="69"/>
      <c r="W10" s="70"/>
      <c r="X10" s="70"/>
      <c r="Y10" s="54"/>
      <c r="Z10" s="69"/>
    </row>
    <row r="11" spans="1:26" s="79" customFormat="1" ht="45.6" customHeight="1" x14ac:dyDescent="0.2">
      <c r="A11" s="82">
        <v>4</v>
      </c>
      <c r="B11" s="50"/>
      <c r="C11" s="25" t="s">
        <v>339</v>
      </c>
      <c r="D11" s="28"/>
      <c r="E11" s="27">
        <v>2</v>
      </c>
      <c r="F11" s="30" t="s">
        <v>340</v>
      </c>
      <c r="G11" s="26" t="s">
        <v>278</v>
      </c>
      <c r="H11" s="27" t="s">
        <v>272</v>
      </c>
      <c r="I11" s="29" t="s">
        <v>273</v>
      </c>
      <c r="J11" s="27" t="s">
        <v>274</v>
      </c>
      <c r="K11" s="27" t="s">
        <v>8</v>
      </c>
      <c r="L11" s="54">
        <v>4</v>
      </c>
      <c r="M11" s="84">
        <v>61.2</v>
      </c>
      <c r="N11" s="54" t="s">
        <v>64</v>
      </c>
      <c r="O11" s="70"/>
      <c r="P11" s="70"/>
      <c r="Q11" s="54"/>
      <c r="R11" s="69"/>
      <c r="S11" s="70"/>
      <c r="T11" s="70"/>
      <c r="U11" s="54"/>
      <c r="V11" s="69"/>
      <c r="W11" s="70"/>
      <c r="X11" s="70"/>
      <c r="Y11" s="54"/>
      <c r="Z11" s="69"/>
    </row>
    <row r="12" spans="1:26" s="79" customFormat="1" ht="45.6" customHeight="1" x14ac:dyDescent="0.2">
      <c r="A12" s="82">
        <v>5</v>
      </c>
      <c r="B12" s="50"/>
      <c r="C12" s="25" t="s">
        <v>209</v>
      </c>
      <c r="D12" s="28" t="s">
        <v>110</v>
      </c>
      <c r="E12" s="27">
        <v>3</v>
      </c>
      <c r="F12" s="30" t="s">
        <v>338</v>
      </c>
      <c r="G12" s="26" t="s">
        <v>113</v>
      </c>
      <c r="H12" s="27" t="s">
        <v>100</v>
      </c>
      <c r="I12" s="29" t="s">
        <v>103</v>
      </c>
      <c r="J12" s="27" t="s">
        <v>104</v>
      </c>
      <c r="K12" s="27" t="s">
        <v>8</v>
      </c>
      <c r="L12" s="54">
        <v>4</v>
      </c>
      <c r="M12" s="84">
        <v>66.599999999999994</v>
      </c>
      <c r="N12" s="54" t="s">
        <v>417</v>
      </c>
      <c r="O12" s="70"/>
      <c r="P12" s="70"/>
      <c r="Q12" s="54"/>
      <c r="R12" s="69"/>
      <c r="S12" s="70"/>
      <c r="T12" s="70"/>
      <c r="U12" s="54"/>
      <c r="V12" s="69"/>
      <c r="W12" s="70"/>
      <c r="X12" s="70"/>
      <c r="Y12" s="54"/>
      <c r="Z12" s="69"/>
    </row>
    <row r="13" spans="1:26" s="79" customFormat="1" ht="45.6" customHeight="1" x14ac:dyDescent="0.2">
      <c r="A13" s="82">
        <v>6</v>
      </c>
      <c r="B13" s="50"/>
      <c r="C13" s="25" t="s">
        <v>200</v>
      </c>
      <c r="D13" s="28" t="s">
        <v>67</v>
      </c>
      <c r="E13" s="27" t="s">
        <v>17</v>
      </c>
      <c r="F13" s="30" t="s">
        <v>201</v>
      </c>
      <c r="G13" s="26" t="s">
        <v>48</v>
      </c>
      <c r="H13" s="27" t="s">
        <v>44</v>
      </c>
      <c r="I13" s="29" t="s">
        <v>37</v>
      </c>
      <c r="J13" s="27" t="s">
        <v>39</v>
      </c>
      <c r="K13" s="27" t="s">
        <v>8</v>
      </c>
      <c r="L13" s="54">
        <v>8</v>
      </c>
      <c r="M13" s="84">
        <v>68.5</v>
      </c>
      <c r="N13" s="103"/>
      <c r="O13" s="70"/>
      <c r="P13" s="70"/>
      <c r="Q13" s="54"/>
      <c r="R13" s="69"/>
      <c r="S13" s="70"/>
      <c r="T13" s="70"/>
      <c r="U13" s="54"/>
      <c r="V13" s="69"/>
      <c r="W13" s="70"/>
      <c r="X13" s="70"/>
      <c r="Y13" s="54"/>
      <c r="Z13" s="69"/>
    </row>
    <row r="14" spans="1:26" s="79" customFormat="1" ht="45.6" customHeight="1" x14ac:dyDescent="0.2">
      <c r="A14" s="82">
        <v>7</v>
      </c>
      <c r="B14" s="50"/>
      <c r="C14" s="25" t="s">
        <v>405</v>
      </c>
      <c r="D14" s="28" t="s">
        <v>398</v>
      </c>
      <c r="E14" s="27">
        <v>1</v>
      </c>
      <c r="F14" s="30" t="s">
        <v>406</v>
      </c>
      <c r="G14" s="26" t="s">
        <v>400</v>
      </c>
      <c r="H14" s="27" t="s">
        <v>401</v>
      </c>
      <c r="I14" s="27" t="s">
        <v>401</v>
      </c>
      <c r="J14" s="27" t="s">
        <v>81</v>
      </c>
      <c r="K14" s="27" t="s">
        <v>8</v>
      </c>
      <c r="L14" s="54">
        <v>8</v>
      </c>
      <c r="M14" s="84">
        <v>69</v>
      </c>
      <c r="N14" s="103"/>
      <c r="O14" s="70"/>
      <c r="P14" s="70"/>
      <c r="Q14" s="54"/>
      <c r="R14" s="69"/>
      <c r="S14" s="70"/>
      <c r="T14" s="70"/>
      <c r="U14" s="54"/>
      <c r="V14" s="69"/>
      <c r="W14" s="70"/>
      <c r="X14" s="70"/>
      <c r="Y14" s="54"/>
      <c r="Z14" s="69"/>
    </row>
    <row r="15" spans="1:26" s="79" customFormat="1" ht="45.6" customHeight="1" x14ac:dyDescent="0.2">
      <c r="A15" s="82">
        <v>8</v>
      </c>
      <c r="B15" s="50"/>
      <c r="C15" s="25" t="s">
        <v>337</v>
      </c>
      <c r="D15" s="28" t="s">
        <v>294</v>
      </c>
      <c r="E15" s="27" t="s">
        <v>17</v>
      </c>
      <c r="F15" s="30" t="s">
        <v>410</v>
      </c>
      <c r="G15" s="26" t="s">
        <v>295</v>
      </c>
      <c r="H15" s="27" t="s">
        <v>296</v>
      </c>
      <c r="I15" s="29" t="s">
        <v>80</v>
      </c>
      <c r="J15" s="27" t="s">
        <v>292</v>
      </c>
      <c r="K15" s="27" t="s">
        <v>8</v>
      </c>
      <c r="L15" s="54">
        <v>8.75</v>
      </c>
      <c r="M15" s="84">
        <v>80.2</v>
      </c>
      <c r="N15" s="103"/>
      <c r="O15" s="70"/>
      <c r="P15" s="70"/>
      <c r="Q15" s="54"/>
      <c r="R15" s="69"/>
      <c r="S15" s="70"/>
      <c r="T15" s="70"/>
      <c r="U15" s="54"/>
      <c r="V15" s="69"/>
      <c r="W15" s="70"/>
      <c r="X15" s="70"/>
      <c r="Y15" s="54"/>
      <c r="Z15" s="69"/>
    </row>
    <row r="16" spans="1:26" s="79" customFormat="1" ht="45.6" customHeight="1" x14ac:dyDescent="0.2">
      <c r="A16" s="82">
        <v>9</v>
      </c>
      <c r="B16" s="50"/>
      <c r="C16" s="25" t="s">
        <v>194</v>
      </c>
      <c r="D16" s="28" t="s">
        <v>67</v>
      </c>
      <c r="E16" s="27" t="s">
        <v>17</v>
      </c>
      <c r="F16" s="30" t="s">
        <v>195</v>
      </c>
      <c r="G16" s="26" t="s">
        <v>67</v>
      </c>
      <c r="H16" s="27" t="s">
        <v>31</v>
      </c>
      <c r="I16" s="29" t="s">
        <v>38</v>
      </c>
      <c r="J16" s="27" t="s">
        <v>26</v>
      </c>
      <c r="K16" s="27" t="s">
        <v>8</v>
      </c>
      <c r="L16" s="54">
        <v>12</v>
      </c>
      <c r="M16" s="84">
        <v>65.3</v>
      </c>
      <c r="N16" s="103"/>
      <c r="O16" s="70"/>
      <c r="P16" s="70"/>
      <c r="Q16" s="54"/>
      <c r="R16" s="69"/>
      <c r="S16" s="70"/>
      <c r="T16" s="70"/>
      <c r="U16" s="54"/>
      <c r="V16" s="69"/>
      <c r="W16" s="70"/>
      <c r="X16" s="70"/>
      <c r="Y16" s="54"/>
      <c r="Z16" s="69"/>
    </row>
    <row r="17" spans="1:26" s="79" customFormat="1" ht="45.6" customHeight="1" x14ac:dyDescent="0.2">
      <c r="A17" s="82">
        <v>10</v>
      </c>
      <c r="B17" s="50"/>
      <c r="C17" s="25" t="s">
        <v>343</v>
      </c>
      <c r="D17" s="28"/>
      <c r="E17" s="27">
        <v>2</v>
      </c>
      <c r="F17" s="30" t="s">
        <v>416</v>
      </c>
      <c r="G17" s="26" t="s">
        <v>285</v>
      </c>
      <c r="H17" s="27" t="s">
        <v>272</v>
      </c>
      <c r="I17" s="29" t="s">
        <v>273</v>
      </c>
      <c r="J17" s="27" t="s">
        <v>274</v>
      </c>
      <c r="K17" s="27" t="s">
        <v>8</v>
      </c>
      <c r="L17" s="54">
        <v>12</v>
      </c>
      <c r="M17" s="84">
        <v>65.900000000000006</v>
      </c>
      <c r="N17" s="103"/>
      <c r="O17" s="70"/>
      <c r="P17" s="70"/>
      <c r="Q17" s="54"/>
      <c r="R17" s="69"/>
      <c r="S17" s="70"/>
      <c r="T17" s="70"/>
      <c r="U17" s="54"/>
      <c r="V17" s="69"/>
      <c r="W17" s="70"/>
      <c r="X17" s="70"/>
      <c r="Y17" s="54"/>
      <c r="Z17" s="69"/>
    </row>
    <row r="18" spans="1:26" s="79" customFormat="1" ht="45.6" customHeight="1" x14ac:dyDescent="0.2">
      <c r="A18" s="82">
        <v>11</v>
      </c>
      <c r="B18" s="50"/>
      <c r="C18" s="25" t="s">
        <v>196</v>
      </c>
      <c r="D18" s="28" t="s">
        <v>67</v>
      </c>
      <c r="E18" s="27" t="s">
        <v>17</v>
      </c>
      <c r="F18" s="30" t="s">
        <v>197</v>
      </c>
      <c r="G18" s="26" t="s">
        <v>55</v>
      </c>
      <c r="H18" s="27" t="s">
        <v>41</v>
      </c>
      <c r="I18" s="29" t="s">
        <v>37</v>
      </c>
      <c r="J18" s="27" t="s">
        <v>39</v>
      </c>
      <c r="K18" s="27" t="s">
        <v>8</v>
      </c>
      <c r="L18" s="54">
        <v>12</v>
      </c>
      <c r="M18" s="84">
        <v>69.3</v>
      </c>
      <c r="N18" s="103"/>
      <c r="O18" s="70"/>
      <c r="P18" s="70"/>
      <c r="Q18" s="54"/>
      <c r="R18" s="69"/>
      <c r="S18" s="70"/>
      <c r="T18" s="70"/>
      <c r="U18" s="54"/>
      <c r="V18" s="69"/>
      <c r="W18" s="70"/>
      <c r="X18" s="70"/>
      <c r="Y18" s="54"/>
      <c r="Z18" s="69"/>
    </row>
    <row r="19" spans="1:26" s="79" customFormat="1" ht="45.6" customHeight="1" x14ac:dyDescent="0.2">
      <c r="A19" s="82">
        <v>12</v>
      </c>
      <c r="B19" s="50"/>
      <c r="C19" s="25" t="s">
        <v>204</v>
      </c>
      <c r="D19" s="28"/>
      <c r="E19" s="27">
        <v>2</v>
      </c>
      <c r="F19" s="30" t="s">
        <v>411</v>
      </c>
      <c r="G19" s="26" t="s">
        <v>287</v>
      </c>
      <c r="H19" s="27" t="s">
        <v>272</v>
      </c>
      <c r="I19" s="29" t="s">
        <v>273</v>
      </c>
      <c r="J19" s="27" t="s">
        <v>274</v>
      </c>
      <c r="K19" s="27" t="s">
        <v>8</v>
      </c>
      <c r="L19" s="54">
        <v>12</v>
      </c>
      <c r="M19" s="84">
        <v>73.8</v>
      </c>
      <c r="N19" s="103"/>
      <c r="O19" s="70"/>
      <c r="P19" s="70"/>
      <c r="Q19" s="54"/>
      <c r="R19" s="69"/>
      <c r="S19" s="70"/>
      <c r="T19" s="70"/>
      <c r="U19" s="54"/>
      <c r="V19" s="69"/>
      <c r="W19" s="70"/>
      <c r="X19" s="70"/>
      <c r="Y19" s="54"/>
      <c r="Z19" s="69"/>
    </row>
    <row r="20" spans="1:26" s="79" customFormat="1" ht="45.6" customHeight="1" x14ac:dyDescent="0.2">
      <c r="A20" s="82">
        <v>13</v>
      </c>
      <c r="B20" s="50"/>
      <c r="C20" s="25" t="s">
        <v>205</v>
      </c>
      <c r="D20" s="28" t="s">
        <v>77</v>
      </c>
      <c r="E20" s="27">
        <v>2</v>
      </c>
      <c r="F20" s="30" t="s">
        <v>206</v>
      </c>
      <c r="G20" s="26" t="s">
        <v>78</v>
      </c>
      <c r="H20" s="27" t="s">
        <v>79</v>
      </c>
      <c r="I20" s="29" t="s">
        <v>80</v>
      </c>
      <c r="J20" s="27" t="s">
        <v>81</v>
      </c>
      <c r="K20" s="27" t="s">
        <v>8</v>
      </c>
      <c r="L20" s="54">
        <v>20</v>
      </c>
      <c r="M20" s="84">
        <v>68.599999999999994</v>
      </c>
      <c r="N20" s="103"/>
      <c r="O20" s="70"/>
      <c r="P20" s="70"/>
      <c r="Q20" s="54"/>
      <c r="R20" s="69"/>
      <c r="S20" s="70"/>
      <c r="T20" s="70"/>
      <c r="U20" s="54"/>
      <c r="V20" s="69"/>
      <c r="W20" s="70"/>
      <c r="X20" s="70"/>
      <c r="Y20" s="54"/>
      <c r="Z20" s="69"/>
    </row>
    <row r="21" spans="1:26" s="79" customFormat="1" ht="45.6" customHeight="1" x14ac:dyDescent="0.2">
      <c r="A21" s="82">
        <v>14</v>
      </c>
      <c r="B21" s="50"/>
      <c r="C21" s="25" t="s">
        <v>192</v>
      </c>
      <c r="D21" s="28" t="s">
        <v>67</v>
      </c>
      <c r="E21" s="27" t="s">
        <v>17</v>
      </c>
      <c r="F21" s="30" t="s">
        <v>193</v>
      </c>
      <c r="G21" s="26" t="s">
        <v>67</v>
      </c>
      <c r="H21" s="27" t="s">
        <v>28</v>
      </c>
      <c r="I21" s="29" t="s">
        <v>38</v>
      </c>
      <c r="J21" s="27" t="s">
        <v>26</v>
      </c>
      <c r="K21" s="27" t="s">
        <v>8</v>
      </c>
      <c r="L21" s="54">
        <v>29</v>
      </c>
      <c r="M21" s="84">
        <v>105.4</v>
      </c>
      <c r="N21" s="103"/>
      <c r="O21" s="70"/>
      <c r="P21" s="70"/>
      <c r="Q21" s="54"/>
      <c r="R21" s="69"/>
      <c r="S21" s="70"/>
      <c r="T21" s="70"/>
      <c r="U21" s="54"/>
      <c r="V21" s="69"/>
      <c r="W21" s="70"/>
      <c r="X21" s="70"/>
      <c r="Y21" s="54"/>
      <c r="Z21" s="69"/>
    </row>
    <row r="22" spans="1:26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26" s="42" customFormat="1" ht="38.450000000000003" customHeight="1" x14ac:dyDescent="0.3">
      <c r="A23" s="92"/>
      <c r="B23" s="92"/>
      <c r="C23" s="356" t="s">
        <v>10</v>
      </c>
      <c r="D23" s="356"/>
      <c r="E23" s="356"/>
      <c r="F23" s="92"/>
      <c r="G23" s="92"/>
      <c r="H23" s="92"/>
      <c r="I23" s="92"/>
      <c r="J23" s="92"/>
      <c r="K23" s="3" t="s">
        <v>380</v>
      </c>
      <c r="L23" s="92"/>
      <c r="M23" s="92"/>
    </row>
    <row r="24" spans="1:26" s="42" customFormat="1" ht="38.450000000000003" customHeight="1" x14ac:dyDescent="0.3">
      <c r="A24" s="92"/>
      <c r="B24" s="92"/>
      <c r="C24" s="356" t="s">
        <v>11</v>
      </c>
      <c r="D24" s="356"/>
      <c r="E24" s="356"/>
      <c r="F24" s="356"/>
      <c r="G24" s="93"/>
      <c r="H24" s="93"/>
      <c r="I24" s="93"/>
      <c r="J24" s="92"/>
      <c r="K24" s="3" t="s">
        <v>224</v>
      </c>
      <c r="L24" s="92"/>
      <c r="M24" s="92"/>
    </row>
  </sheetData>
  <sortState ref="A15:AB17">
    <sortCondition ref="M15:M17"/>
  </sortState>
  <mergeCells count="22">
    <mergeCell ref="C23:E23"/>
    <mergeCell ref="C24:F24"/>
    <mergeCell ref="L6:M6"/>
    <mergeCell ref="N6:N7"/>
    <mergeCell ref="G6:G7"/>
    <mergeCell ref="H6:H7"/>
    <mergeCell ref="I6:I7"/>
    <mergeCell ref="J6:J7"/>
    <mergeCell ref="K6:K7"/>
    <mergeCell ref="F6:F7"/>
    <mergeCell ref="A6:A7"/>
    <mergeCell ref="B6:B7"/>
    <mergeCell ref="C6:C7"/>
    <mergeCell ref="D6:D7"/>
    <mergeCell ref="E6:E7"/>
    <mergeCell ref="A1:M1"/>
    <mergeCell ref="A2:M2"/>
    <mergeCell ref="A3:M3"/>
    <mergeCell ref="A4:M4"/>
    <mergeCell ref="A5:F5"/>
    <mergeCell ref="J5:K5"/>
    <mergeCell ref="L5:M5"/>
  </mergeCells>
  <conditionalFormatting sqref="C6">
    <cfRule type="expression" dxfId="9" priority="1" stopIfTrue="1">
      <formula>#REF!=2018</formula>
    </cfRule>
  </conditionalFormatting>
  <pageMargins left="0.23622047244094491" right="0.23622047244094491" top="0.35433070866141736" bottom="0.74803149606299213" header="0.31496062992125984" footer="0.31496062992125984"/>
  <pageSetup paperSize="9" scale="76" fitToHeight="0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0"/>
  <sheetViews>
    <sheetView view="pageBreakPreview" topLeftCell="A4" zoomScaleNormal="100" zoomScaleSheetLayoutView="100" workbookViewId="0">
      <selection activeCell="L20" sqref="L20"/>
    </sheetView>
  </sheetViews>
  <sheetFormatPr defaultRowHeight="15" x14ac:dyDescent="0.25"/>
  <cols>
    <col min="1" max="1" width="4.85546875" customWidth="1"/>
    <col min="2" max="2" width="4.28515625" hidden="1" customWidth="1"/>
    <col min="3" max="3" width="18.140625" customWidth="1"/>
    <col min="4" max="4" width="0" hidden="1" customWidth="1"/>
    <col min="5" max="5" width="4.7109375" customWidth="1"/>
    <col min="6" max="6" width="41.28515625" customWidth="1"/>
    <col min="7" max="9" width="0" hidden="1" customWidth="1"/>
    <col min="10" max="10" width="15.85546875" customWidth="1"/>
    <col min="11" max="11" width="16.28515625" customWidth="1"/>
    <col min="12" max="12" width="11.28515625" customWidth="1"/>
    <col min="13" max="13" width="10.42578125" customWidth="1"/>
  </cols>
  <sheetData>
    <row r="1" spans="1:25" ht="48.6" customHeight="1" x14ac:dyDescent="0.25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</row>
    <row r="2" spans="1:25" ht="34.9" customHeight="1" x14ac:dyDescent="0.25">
      <c r="A2" s="343" t="s">
        <v>225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</row>
    <row r="3" spans="1:25" ht="34.9" customHeight="1" x14ac:dyDescent="0.25">
      <c r="A3" s="343" t="s">
        <v>14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</row>
    <row r="4" spans="1:25" ht="43.15" customHeight="1" x14ac:dyDescent="0.25">
      <c r="A4" s="331" t="s">
        <v>423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</row>
    <row r="5" spans="1:25" ht="15.75" x14ac:dyDescent="0.25">
      <c r="A5" s="333" t="s">
        <v>104</v>
      </c>
      <c r="B5" s="333"/>
      <c r="C5" s="333"/>
      <c r="D5" s="333"/>
      <c r="E5" s="333"/>
      <c r="F5" s="333"/>
      <c r="G5" s="72"/>
      <c r="H5" s="72"/>
      <c r="I5" s="72"/>
      <c r="J5" s="334" t="s">
        <v>233</v>
      </c>
      <c r="K5" s="334"/>
      <c r="L5" s="334"/>
      <c r="M5" s="334"/>
    </row>
    <row r="6" spans="1:25" ht="25.9" customHeight="1" x14ac:dyDescent="0.25">
      <c r="A6" s="352" t="s">
        <v>220</v>
      </c>
      <c r="B6" s="352" t="s">
        <v>256</v>
      </c>
      <c r="C6" s="354" t="s">
        <v>190</v>
      </c>
      <c r="D6" s="352" t="s">
        <v>234</v>
      </c>
      <c r="E6" s="352" t="s">
        <v>3</v>
      </c>
      <c r="F6" s="354" t="s">
        <v>191</v>
      </c>
      <c r="G6" s="352" t="s">
        <v>234</v>
      </c>
      <c r="H6" s="352" t="s">
        <v>4</v>
      </c>
      <c r="I6" s="352" t="s">
        <v>5</v>
      </c>
      <c r="J6" s="354" t="s">
        <v>6</v>
      </c>
      <c r="K6" s="354" t="s">
        <v>7</v>
      </c>
      <c r="L6" s="366" t="s">
        <v>422</v>
      </c>
      <c r="M6" s="366" t="s">
        <v>412</v>
      </c>
    </row>
    <row r="7" spans="1:25" ht="28.9" customHeight="1" x14ac:dyDescent="0.25">
      <c r="A7" s="353"/>
      <c r="B7" s="353"/>
      <c r="C7" s="355"/>
      <c r="D7" s="353"/>
      <c r="E7" s="353"/>
      <c r="F7" s="355"/>
      <c r="G7" s="353"/>
      <c r="H7" s="353"/>
      <c r="I7" s="353"/>
      <c r="J7" s="355"/>
      <c r="K7" s="355"/>
      <c r="L7" s="367"/>
      <c r="M7" s="367"/>
      <c r="N7" s="86">
        <v>1</v>
      </c>
      <c r="O7" s="67">
        <v>2</v>
      </c>
      <c r="P7" s="86">
        <v>3</v>
      </c>
      <c r="Q7" s="67">
        <v>4</v>
      </c>
      <c r="R7" s="86">
        <v>5</v>
      </c>
      <c r="S7" s="67">
        <v>6</v>
      </c>
      <c r="T7" s="86">
        <v>7</v>
      </c>
      <c r="U7" s="67">
        <v>8</v>
      </c>
      <c r="V7" s="86">
        <v>9</v>
      </c>
      <c r="W7" s="67">
        <v>10</v>
      </c>
      <c r="X7" s="66">
        <v>13</v>
      </c>
      <c r="Y7" s="67" t="s">
        <v>218</v>
      </c>
    </row>
    <row r="8" spans="1:25" s="79" customFormat="1" ht="34.15" customHeight="1" x14ac:dyDescent="0.2">
      <c r="A8" s="82">
        <v>1</v>
      </c>
      <c r="B8" s="50"/>
      <c r="C8" s="25" t="s">
        <v>339</v>
      </c>
      <c r="D8" s="28"/>
      <c r="E8" s="27">
        <v>2</v>
      </c>
      <c r="F8" s="30" t="s">
        <v>340</v>
      </c>
      <c r="G8" s="26" t="s">
        <v>278</v>
      </c>
      <c r="H8" s="27" t="s">
        <v>272</v>
      </c>
      <c r="I8" s="29" t="s">
        <v>273</v>
      </c>
      <c r="J8" s="27" t="s">
        <v>274</v>
      </c>
      <c r="K8" s="27" t="s">
        <v>8</v>
      </c>
      <c r="L8" s="61">
        <v>58</v>
      </c>
      <c r="M8" s="62">
        <f>N8+O8+P8+Q8+R8+S8+T8+U8+V8+W8</f>
        <v>65</v>
      </c>
      <c r="N8" s="70">
        <v>1</v>
      </c>
      <c r="O8" s="70">
        <v>2</v>
      </c>
      <c r="P8" s="54">
        <v>3</v>
      </c>
      <c r="Q8" s="69">
        <v>4</v>
      </c>
      <c r="R8" s="70">
        <v>5</v>
      </c>
      <c r="S8" s="70">
        <v>6</v>
      </c>
      <c r="T8" s="54">
        <v>7</v>
      </c>
      <c r="U8" s="69">
        <v>8</v>
      </c>
      <c r="V8" s="70">
        <v>9</v>
      </c>
      <c r="W8" s="70">
        <v>20</v>
      </c>
      <c r="X8" s="54"/>
      <c r="Y8" s="69"/>
    </row>
    <row r="9" spans="1:25" s="79" customFormat="1" ht="34.15" customHeight="1" x14ac:dyDescent="0.2">
      <c r="A9" s="82">
        <v>2</v>
      </c>
      <c r="B9" s="50"/>
      <c r="C9" s="25" t="s">
        <v>202</v>
      </c>
      <c r="D9" s="28" t="s">
        <v>67</v>
      </c>
      <c r="E9" s="27">
        <v>1</v>
      </c>
      <c r="F9" s="30" t="s">
        <v>203</v>
      </c>
      <c r="G9" s="26" t="s">
        <v>52</v>
      </c>
      <c r="H9" s="27" t="s">
        <v>53</v>
      </c>
      <c r="I9" s="29" t="s">
        <v>37</v>
      </c>
      <c r="J9" s="27" t="s">
        <v>39</v>
      </c>
      <c r="K9" s="27" t="s">
        <v>8</v>
      </c>
      <c r="L9" s="61">
        <v>53</v>
      </c>
      <c r="M9" s="62">
        <f>55-N9-O9-P9-Q9-R9-S9-T9-U9-V9-W9+10</f>
        <v>59</v>
      </c>
      <c r="N9" s="70"/>
      <c r="O9" s="70"/>
      <c r="P9" s="54"/>
      <c r="Q9" s="69"/>
      <c r="R9" s="70"/>
      <c r="S9" s="70">
        <v>6</v>
      </c>
      <c r="T9" s="54"/>
      <c r="U9" s="69"/>
      <c r="V9" s="70"/>
      <c r="W9" s="70"/>
      <c r="X9" s="54"/>
      <c r="Y9" s="69"/>
    </row>
    <row r="10" spans="1:25" s="79" customFormat="1" ht="34.15" customHeight="1" x14ac:dyDescent="0.2">
      <c r="A10" s="82">
        <v>3</v>
      </c>
      <c r="B10" s="50"/>
      <c r="C10" s="25" t="s">
        <v>209</v>
      </c>
      <c r="D10" s="28" t="s">
        <v>110</v>
      </c>
      <c r="E10" s="27">
        <v>3</v>
      </c>
      <c r="F10" s="30" t="s">
        <v>338</v>
      </c>
      <c r="G10" s="26" t="s">
        <v>113</v>
      </c>
      <c r="H10" s="27" t="s">
        <v>100</v>
      </c>
      <c r="I10" s="29" t="s">
        <v>103</v>
      </c>
      <c r="J10" s="27" t="s">
        <v>104</v>
      </c>
      <c r="K10" s="27" t="s">
        <v>8</v>
      </c>
      <c r="L10" s="61">
        <v>61.5</v>
      </c>
      <c r="M10" s="62">
        <v>34</v>
      </c>
      <c r="N10" s="70">
        <v>-1</v>
      </c>
      <c r="O10" s="70">
        <v>-2</v>
      </c>
      <c r="P10" s="54">
        <v>-3</v>
      </c>
      <c r="Q10" s="69">
        <v>4</v>
      </c>
      <c r="R10" s="70">
        <v>5</v>
      </c>
      <c r="S10" s="70">
        <v>6</v>
      </c>
      <c r="T10" s="54">
        <v>-7</v>
      </c>
      <c r="U10" s="69">
        <v>-8</v>
      </c>
      <c r="V10" s="70">
        <v>9</v>
      </c>
      <c r="W10" s="70">
        <v>10</v>
      </c>
      <c r="X10" s="54"/>
      <c r="Y10" s="69"/>
    </row>
    <row r="11" spans="1:25" s="79" customFormat="1" ht="34.15" customHeight="1" x14ac:dyDescent="0.2">
      <c r="A11" s="82">
        <v>4</v>
      </c>
      <c r="B11" s="50"/>
      <c r="C11" s="25" t="s">
        <v>210</v>
      </c>
      <c r="D11" s="28" t="s">
        <v>112</v>
      </c>
      <c r="E11" s="27">
        <v>2</v>
      </c>
      <c r="F11" s="30" t="s">
        <v>354</v>
      </c>
      <c r="G11" s="26" t="s">
        <v>105</v>
      </c>
      <c r="H11" s="27" t="s">
        <v>100</v>
      </c>
      <c r="I11" s="29" t="s">
        <v>103</v>
      </c>
      <c r="J11" s="27" t="s">
        <v>104</v>
      </c>
      <c r="K11" s="27" t="s">
        <v>8</v>
      </c>
      <c r="L11" s="61">
        <v>63.6</v>
      </c>
      <c r="M11" s="62">
        <v>33</v>
      </c>
      <c r="N11" s="70">
        <v>1</v>
      </c>
      <c r="O11" s="70">
        <v>2</v>
      </c>
      <c r="P11" s="54">
        <v>3</v>
      </c>
      <c r="Q11" s="69">
        <v>4</v>
      </c>
      <c r="R11" s="70">
        <v>-5</v>
      </c>
      <c r="S11" s="70">
        <v>6</v>
      </c>
      <c r="T11" s="54">
        <v>-7</v>
      </c>
      <c r="U11" s="69">
        <v>8</v>
      </c>
      <c r="V11" s="70">
        <v>9</v>
      </c>
      <c r="W11" s="70">
        <v>-10</v>
      </c>
      <c r="X11" s="54"/>
      <c r="Y11" s="69"/>
    </row>
    <row r="12" spans="1:25" s="79" customFormat="1" ht="34.15" customHeight="1" x14ac:dyDescent="0.2">
      <c r="A12" s="82">
        <v>5</v>
      </c>
      <c r="B12" s="50"/>
      <c r="C12" s="25" t="s">
        <v>204</v>
      </c>
      <c r="D12" s="28"/>
      <c r="E12" s="27">
        <v>2</v>
      </c>
      <c r="F12" s="30" t="s">
        <v>353</v>
      </c>
      <c r="G12" s="26" t="s">
        <v>287</v>
      </c>
      <c r="H12" s="27" t="s">
        <v>272</v>
      </c>
      <c r="I12" s="29" t="s">
        <v>273</v>
      </c>
      <c r="J12" s="27" t="s">
        <v>274</v>
      </c>
      <c r="K12" s="27" t="s">
        <v>8</v>
      </c>
      <c r="L12" s="61">
        <v>62.6</v>
      </c>
      <c r="M12" s="62">
        <f>55-N12-O12-P12-Q12-R12-S12-T12-U12-V12-W12</f>
        <v>30</v>
      </c>
      <c r="N12" s="70">
        <v>1</v>
      </c>
      <c r="O12" s="70"/>
      <c r="P12" s="54">
        <v>3</v>
      </c>
      <c r="Q12" s="69">
        <v>4</v>
      </c>
      <c r="R12" s="70"/>
      <c r="S12" s="70"/>
      <c r="T12" s="54">
        <v>7</v>
      </c>
      <c r="U12" s="69"/>
      <c r="V12" s="70"/>
      <c r="W12" s="70">
        <v>10</v>
      </c>
      <c r="X12" s="54"/>
      <c r="Y12" s="69"/>
    </row>
    <row r="13" spans="1:25" s="79" customFormat="1" ht="34.15" customHeight="1" x14ac:dyDescent="0.2">
      <c r="A13" s="82">
        <v>6</v>
      </c>
      <c r="B13" s="50"/>
      <c r="C13" s="25" t="s">
        <v>207</v>
      </c>
      <c r="D13" s="28" t="s">
        <v>85</v>
      </c>
      <c r="E13" s="27" t="s">
        <v>9</v>
      </c>
      <c r="F13" s="30" t="s">
        <v>208</v>
      </c>
      <c r="G13" s="26" t="s">
        <v>86</v>
      </c>
      <c r="H13" s="27" t="s">
        <v>87</v>
      </c>
      <c r="I13" s="29" t="s">
        <v>88</v>
      </c>
      <c r="J13" s="27" t="s">
        <v>89</v>
      </c>
      <c r="K13" s="27" t="s">
        <v>8</v>
      </c>
      <c r="L13" s="61">
        <v>64.599999999999994</v>
      </c>
      <c r="M13" s="62">
        <v>21</v>
      </c>
      <c r="N13" s="70">
        <v>1</v>
      </c>
      <c r="O13" s="70">
        <v>2</v>
      </c>
      <c r="P13" s="54">
        <v>3</v>
      </c>
      <c r="Q13" s="69"/>
      <c r="R13" s="70">
        <v>5</v>
      </c>
      <c r="S13" s="70">
        <v>6</v>
      </c>
      <c r="T13" s="54">
        <v>7</v>
      </c>
      <c r="U13" s="69">
        <v>8</v>
      </c>
      <c r="V13" s="70">
        <v>9</v>
      </c>
      <c r="W13" s="70"/>
      <c r="X13" s="54"/>
      <c r="Y13" s="69"/>
    </row>
    <row r="14" spans="1:25" s="79" customFormat="1" ht="34.15" customHeight="1" x14ac:dyDescent="0.2">
      <c r="A14" s="82">
        <v>7</v>
      </c>
      <c r="B14" s="50"/>
      <c r="C14" s="25" t="s">
        <v>343</v>
      </c>
      <c r="D14" s="28"/>
      <c r="E14" s="27">
        <v>2</v>
      </c>
      <c r="F14" s="30" t="s">
        <v>424</v>
      </c>
      <c r="G14" s="26" t="s">
        <v>285</v>
      </c>
      <c r="H14" s="27" t="s">
        <v>272</v>
      </c>
      <c r="I14" s="29" t="s">
        <v>273</v>
      </c>
      <c r="J14" s="27" t="s">
        <v>274</v>
      </c>
      <c r="K14" s="27" t="s">
        <v>8</v>
      </c>
      <c r="L14" s="61">
        <v>53.2</v>
      </c>
      <c r="M14" s="62">
        <f>45-N14-O14-P14-Q14-R14-S14-T14-U14-V14-W14</f>
        <v>6</v>
      </c>
      <c r="N14" s="70"/>
      <c r="O14" s="70"/>
      <c r="P14" s="54"/>
      <c r="Q14" s="69"/>
      <c r="R14" s="70">
        <v>5</v>
      </c>
      <c r="S14" s="70">
        <v>6</v>
      </c>
      <c r="T14" s="54"/>
      <c r="U14" s="69">
        <v>8</v>
      </c>
      <c r="V14" s="70"/>
      <c r="W14" s="70">
        <v>20</v>
      </c>
      <c r="X14" s="54"/>
      <c r="Y14" s="69"/>
    </row>
    <row r="15" spans="1:25" s="79" customFormat="1" ht="34.15" customHeight="1" x14ac:dyDescent="0.2">
      <c r="A15" s="82"/>
      <c r="B15" s="50"/>
      <c r="C15" s="25" t="s">
        <v>200</v>
      </c>
      <c r="D15" s="28" t="s">
        <v>67</v>
      </c>
      <c r="E15" s="27" t="s">
        <v>17</v>
      </c>
      <c r="F15" s="30" t="s">
        <v>201</v>
      </c>
      <c r="G15" s="26" t="s">
        <v>48</v>
      </c>
      <c r="H15" s="27" t="s">
        <v>44</v>
      </c>
      <c r="I15" s="29" t="s">
        <v>37</v>
      </c>
      <c r="J15" s="27" t="s">
        <v>39</v>
      </c>
      <c r="K15" s="27" t="s">
        <v>8</v>
      </c>
      <c r="L15" s="368" t="s">
        <v>223</v>
      </c>
      <c r="M15" s="369"/>
      <c r="N15" s="70"/>
      <c r="O15" s="70"/>
      <c r="P15" s="54"/>
      <c r="Q15" s="69"/>
      <c r="R15" s="70"/>
      <c r="S15" s="70"/>
      <c r="T15" s="54"/>
      <c r="U15" s="69"/>
      <c r="V15" s="70"/>
      <c r="W15" s="70"/>
      <c r="X15" s="54"/>
      <c r="Y15" s="69"/>
    </row>
    <row r="16" spans="1:25" s="79" customFormat="1" ht="34.15" customHeight="1" x14ac:dyDescent="0.2">
      <c r="A16" s="82"/>
      <c r="B16" s="50"/>
      <c r="C16" s="25" t="s">
        <v>341</v>
      </c>
      <c r="D16" s="28"/>
      <c r="E16" s="27">
        <v>2</v>
      </c>
      <c r="F16" s="30" t="s">
        <v>342</v>
      </c>
      <c r="G16" s="26" t="s">
        <v>280</v>
      </c>
      <c r="H16" s="27" t="s">
        <v>272</v>
      </c>
      <c r="I16" s="29" t="s">
        <v>273</v>
      </c>
      <c r="J16" s="27" t="s">
        <v>274</v>
      </c>
      <c r="K16" s="27" t="s">
        <v>8</v>
      </c>
      <c r="L16" s="368" t="s">
        <v>223</v>
      </c>
      <c r="M16" s="369"/>
      <c r="N16" s="70"/>
      <c r="O16" s="70"/>
      <c r="P16" s="54"/>
      <c r="Q16" s="69"/>
      <c r="R16" s="70"/>
      <c r="S16" s="70"/>
      <c r="T16" s="54"/>
      <c r="U16" s="69"/>
      <c r="V16" s="70"/>
      <c r="W16" s="70"/>
      <c r="X16" s="54"/>
      <c r="Y16" s="69"/>
    </row>
    <row r="17" spans="1:25" s="79" customFormat="1" ht="34.15" customHeight="1" x14ac:dyDescent="0.2">
      <c r="A17" s="82"/>
      <c r="B17" s="50"/>
      <c r="C17" s="25" t="s">
        <v>408</v>
      </c>
      <c r="D17" s="28" t="s">
        <v>392</v>
      </c>
      <c r="E17" s="27" t="s">
        <v>9</v>
      </c>
      <c r="F17" s="30" t="s">
        <v>420</v>
      </c>
      <c r="G17" s="26" t="s">
        <v>419</v>
      </c>
      <c r="H17" s="27" t="s">
        <v>401</v>
      </c>
      <c r="I17" s="27" t="s">
        <v>401</v>
      </c>
      <c r="J17" s="27" t="s">
        <v>81</v>
      </c>
      <c r="K17" s="27" t="s">
        <v>8</v>
      </c>
      <c r="L17" s="368" t="s">
        <v>223</v>
      </c>
      <c r="M17" s="369"/>
      <c r="N17" s="70"/>
      <c r="O17" s="70"/>
      <c r="P17" s="54"/>
      <c r="Q17" s="69"/>
      <c r="R17" s="70"/>
      <c r="S17" s="70"/>
      <c r="T17" s="54"/>
      <c r="U17" s="69"/>
      <c r="V17" s="70"/>
      <c r="W17" s="70"/>
      <c r="X17" s="54"/>
      <c r="Y17" s="69"/>
    </row>
    <row r="18" spans="1:25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25" s="42" customFormat="1" ht="38.450000000000003" customHeight="1" x14ac:dyDescent="0.3">
      <c r="A19" s="92"/>
      <c r="B19" s="92"/>
      <c r="C19" s="356" t="s">
        <v>10</v>
      </c>
      <c r="D19" s="356"/>
      <c r="E19" s="356"/>
      <c r="F19" s="92"/>
      <c r="G19" s="92"/>
      <c r="H19" s="92"/>
      <c r="I19" s="92"/>
      <c r="J19" s="92"/>
      <c r="K19" s="3" t="s">
        <v>380</v>
      </c>
      <c r="L19" s="3"/>
      <c r="M19" s="92"/>
    </row>
    <row r="20" spans="1:25" s="42" customFormat="1" ht="38.450000000000003" customHeight="1" x14ac:dyDescent="0.3">
      <c r="A20" s="92"/>
      <c r="B20" s="92"/>
      <c r="C20" s="356" t="s">
        <v>11</v>
      </c>
      <c r="D20" s="356"/>
      <c r="E20" s="356"/>
      <c r="F20" s="356"/>
      <c r="G20" s="93"/>
      <c r="H20" s="93"/>
      <c r="I20" s="93"/>
      <c r="J20" s="92"/>
      <c r="K20" s="3" t="s">
        <v>224</v>
      </c>
      <c r="L20" s="3"/>
      <c r="M20" s="92"/>
    </row>
  </sheetData>
  <sortState ref="A8:Y17">
    <sortCondition descending="1" ref="M8:M17"/>
  </sortState>
  <mergeCells count="24">
    <mergeCell ref="C19:E19"/>
    <mergeCell ref="C20:F20"/>
    <mergeCell ref="J5:M5"/>
    <mergeCell ref="M6:M7"/>
    <mergeCell ref="L6:L7"/>
    <mergeCell ref="L15:M15"/>
    <mergeCell ref="L16:M16"/>
    <mergeCell ref="L17:M17"/>
    <mergeCell ref="G6:G7"/>
    <mergeCell ref="H6:H7"/>
    <mergeCell ref="I6:I7"/>
    <mergeCell ref="J6:J7"/>
    <mergeCell ref="K6:K7"/>
    <mergeCell ref="F6:F7"/>
    <mergeCell ref="A6:A7"/>
    <mergeCell ref="B6:B7"/>
    <mergeCell ref="C6:C7"/>
    <mergeCell ref="D6:D7"/>
    <mergeCell ref="E6:E7"/>
    <mergeCell ref="A1:M1"/>
    <mergeCell ref="A2:M2"/>
    <mergeCell ref="A3:M3"/>
    <mergeCell ref="A4:M4"/>
    <mergeCell ref="A5:F5"/>
  </mergeCells>
  <conditionalFormatting sqref="C6">
    <cfRule type="expression" dxfId="8" priority="1" stopIfTrue="1">
      <formula>#REF!=2018</formula>
    </cfRule>
  </conditionalFormatting>
  <pageMargins left="0.23622047244094491" right="0.23622047244094491" top="0.35433070866141736" bottom="0.74803149606299213" header="0.31496062992125984" footer="0.31496062992125984"/>
  <pageSetup paperSize="9" scale="80" fitToHeight="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0"/>
  <sheetViews>
    <sheetView view="pageBreakPreview" topLeftCell="A45" zoomScaleNormal="100" zoomScaleSheetLayoutView="100" workbookViewId="0">
      <selection activeCell="O43" sqref="O43:O52"/>
    </sheetView>
  </sheetViews>
  <sheetFormatPr defaultRowHeight="15" x14ac:dyDescent="0.25"/>
  <cols>
    <col min="1" max="1" width="5.28515625" customWidth="1"/>
    <col min="2" max="2" width="31.7109375" customWidth="1"/>
    <col min="3" max="3" width="27.5703125" hidden="1" customWidth="1"/>
    <col min="4" max="4" width="6.140625" customWidth="1"/>
    <col min="5" max="5" width="47.140625" customWidth="1"/>
    <col min="6" max="8" width="36.42578125" hidden="1" customWidth="1"/>
    <col min="9" max="9" width="18.7109375" customWidth="1"/>
    <col min="10" max="10" width="19.7109375" customWidth="1"/>
    <col min="11" max="14" width="8.7109375" customWidth="1"/>
    <col min="15" max="15" width="5.140625" customWidth="1"/>
    <col min="16" max="31" width="7.28515625" customWidth="1"/>
  </cols>
  <sheetData>
    <row r="1" spans="1:28" ht="34.9" customHeight="1" x14ac:dyDescent="0.25">
      <c r="A1" s="328" t="s">
        <v>383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106"/>
    </row>
    <row r="2" spans="1:28" ht="17.45" customHeight="1" x14ac:dyDescent="0.25">
      <c r="A2" s="329" t="s">
        <v>219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107"/>
    </row>
    <row r="3" spans="1:28" ht="17.45" customHeight="1" x14ac:dyDescent="0.25">
      <c r="A3" s="329" t="s">
        <v>14</v>
      </c>
      <c r="B3" s="329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107"/>
    </row>
    <row r="4" spans="1:28" ht="48.6" customHeight="1" x14ac:dyDescent="0.25">
      <c r="A4" s="331" t="s">
        <v>614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108"/>
    </row>
    <row r="5" spans="1:28" ht="15.75" x14ac:dyDescent="0.25">
      <c r="A5" s="333" t="s">
        <v>104</v>
      </c>
      <c r="B5" s="333"/>
      <c r="C5" s="333"/>
      <c r="D5" s="333"/>
      <c r="E5" s="333"/>
      <c r="F5" s="113"/>
      <c r="G5" s="113"/>
      <c r="H5" s="113"/>
      <c r="I5" s="334"/>
      <c r="J5" s="334"/>
      <c r="K5" s="335" t="s">
        <v>421</v>
      </c>
      <c r="L5" s="335"/>
      <c r="M5" s="335"/>
      <c r="N5" s="335"/>
      <c r="O5" s="159"/>
    </row>
    <row r="6" spans="1:28" s="71" customFormat="1" ht="21" customHeight="1" x14ac:dyDescent="0.25">
      <c r="A6" s="337" t="s">
        <v>220</v>
      </c>
      <c r="B6" s="339" t="s">
        <v>212</v>
      </c>
      <c r="C6" s="337" t="s">
        <v>234</v>
      </c>
      <c r="D6" s="337" t="s">
        <v>3</v>
      </c>
      <c r="E6" s="339" t="s">
        <v>213</v>
      </c>
      <c r="F6" s="337" t="s">
        <v>234</v>
      </c>
      <c r="G6" s="337" t="s">
        <v>4</v>
      </c>
      <c r="H6" s="337" t="s">
        <v>5</v>
      </c>
      <c r="I6" s="339" t="s">
        <v>6</v>
      </c>
      <c r="J6" s="339" t="s">
        <v>7</v>
      </c>
      <c r="K6" s="341" t="s">
        <v>211</v>
      </c>
      <c r="L6" s="342"/>
      <c r="M6" s="341" t="s">
        <v>437</v>
      </c>
      <c r="N6" s="351"/>
      <c r="O6" s="370" t="s">
        <v>396</v>
      </c>
    </row>
    <row r="7" spans="1:28" s="71" customFormat="1" ht="40.9" customHeight="1" x14ac:dyDescent="0.25">
      <c r="A7" s="338"/>
      <c r="B7" s="340"/>
      <c r="C7" s="338"/>
      <c r="D7" s="338"/>
      <c r="E7" s="340"/>
      <c r="F7" s="338"/>
      <c r="G7" s="338"/>
      <c r="H7" s="338"/>
      <c r="I7" s="340"/>
      <c r="J7" s="340"/>
      <c r="K7" s="112" t="s">
        <v>217</v>
      </c>
      <c r="L7" s="100" t="s">
        <v>218</v>
      </c>
      <c r="M7" s="112" t="s">
        <v>217</v>
      </c>
      <c r="N7" s="100" t="s">
        <v>218</v>
      </c>
      <c r="O7" s="370"/>
      <c r="P7" s="78"/>
      <c r="Q7" s="80"/>
      <c r="R7" s="80"/>
      <c r="S7" s="78"/>
      <c r="T7" s="78"/>
      <c r="U7" s="80"/>
      <c r="V7" s="80"/>
      <c r="W7" s="78"/>
      <c r="X7" s="78"/>
      <c r="Y7" s="80"/>
      <c r="Z7" s="80"/>
      <c r="AA7" s="78"/>
      <c r="AB7" s="78"/>
    </row>
    <row r="8" spans="1:28" s="39" customFormat="1" ht="35.450000000000003" customHeight="1" x14ac:dyDescent="0.2">
      <c r="A8" s="82">
        <v>1</v>
      </c>
      <c r="B8" s="56" t="s">
        <v>264</v>
      </c>
      <c r="C8" s="53" t="s">
        <v>67</v>
      </c>
      <c r="D8" s="55" t="s">
        <v>17</v>
      </c>
      <c r="E8" s="58" t="s">
        <v>265</v>
      </c>
      <c r="F8" s="59" t="s">
        <v>55</v>
      </c>
      <c r="G8" s="54" t="s">
        <v>102</v>
      </c>
      <c r="H8" s="54" t="s">
        <v>37</v>
      </c>
      <c r="I8" s="55" t="s">
        <v>39</v>
      </c>
      <c r="J8" s="55" t="s">
        <v>8</v>
      </c>
      <c r="K8" s="54">
        <v>0</v>
      </c>
      <c r="L8" s="84">
        <v>78.3</v>
      </c>
      <c r="M8" s="70">
        <v>0</v>
      </c>
      <c r="N8" s="83">
        <v>30.9</v>
      </c>
      <c r="O8" s="83" t="s">
        <v>616</v>
      </c>
    </row>
    <row r="9" spans="1:28" s="39" customFormat="1" ht="35.450000000000003" customHeight="1" x14ac:dyDescent="0.35">
      <c r="A9" s="82">
        <v>2</v>
      </c>
      <c r="B9" s="56" t="s">
        <v>344</v>
      </c>
      <c r="C9" s="53" t="s">
        <v>294</v>
      </c>
      <c r="D9" s="55" t="s">
        <v>17</v>
      </c>
      <c r="E9" s="58" t="s">
        <v>345</v>
      </c>
      <c r="F9" s="59" t="s">
        <v>295</v>
      </c>
      <c r="G9" s="55" t="s">
        <v>296</v>
      </c>
      <c r="H9" s="54" t="s">
        <v>80</v>
      </c>
      <c r="I9" s="55" t="s">
        <v>292</v>
      </c>
      <c r="J9" s="55" t="s">
        <v>8</v>
      </c>
      <c r="K9" s="54">
        <v>0</v>
      </c>
      <c r="L9" s="84">
        <v>73</v>
      </c>
      <c r="M9" s="70">
        <v>0</v>
      </c>
      <c r="N9" s="83">
        <v>32.9</v>
      </c>
      <c r="O9" s="83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</row>
    <row r="10" spans="1:28" s="39" customFormat="1" ht="35.450000000000003" customHeight="1" x14ac:dyDescent="0.25">
      <c r="A10" s="82">
        <v>3</v>
      </c>
      <c r="B10" s="56" t="s">
        <v>251</v>
      </c>
      <c r="C10" s="53" t="s">
        <v>67</v>
      </c>
      <c r="D10" s="55" t="s">
        <v>17</v>
      </c>
      <c r="E10" s="58" t="s">
        <v>333</v>
      </c>
      <c r="F10" s="59" t="s">
        <v>107</v>
      </c>
      <c r="G10" s="55" t="s">
        <v>100</v>
      </c>
      <c r="H10" s="54" t="s">
        <v>103</v>
      </c>
      <c r="I10" s="55" t="s">
        <v>104</v>
      </c>
      <c r="J10" s="55" t="s">
        <v>8</v>
      </c>
      <c r="K10" s="54">
        <v>0</v>
      </c>
      <c r="L10" s="84">
        <v>68.5</v>
      </c>
      <c r="M10" s="70">
        <v>4</v>
      </c>
      <c r="N10" s="83">
        <v>35.1</v>
      </c>
      <c r="O10" s="83" t="s">
        <v>616</v>
      </c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9" customFormat="1" ht="35.450000000000003" customHeight="1" x14ac:dyDescent="0.2">
      <c r="A11" s="82">
        <v>4</v>
      </c>
      <c r="B11" s="56" t="s">
        <v>255</v>
      </c>
      <c r="C11" s="53" t="s">
        <v>118</v>
      </c>
      <c r="D11" s="55" t="s">
        <v>17</v>
      </c>
      <c r="E11" s="58" t="s">
        <v>333</v>
      </c>
      <c r="F11" s="59" t="s">
        <v>107</v>
      </c>
      <c r="G11" s="55" t="s">
        <v>100</v>
      </c>
      <c r="H11" s="54" t="s">
        <v>103</v>
      </c>
      <c r="I11" s="55" t="s">
        <v>104</v>
      </c>
      <c r="J11" s="55" t="s">
        <v>8</v>
      </c>
      <c r="K11" s="54">
        <v>0</v>
      </c>
      <c r="L11" s="84">
        <v>71.099999999999994</v>
      </c>
      <c r="M11" s="70">
        <v>4</v>
      </c>
      <c r="N11" s="83">
        <v>39.299999999999997</v>
      </c>
      <c r="O11" s="83"/>
    </row>
    <row r="12" spans="1:28" s="39" customFormat="1" ht="35.450000000000003" customHeight="1" x14ac:dyDescent="0.2">
      <c r="A12" s="82">
        <v>5</v>
      </c>
      <c r="B12" s="56" t="s">
        <v>369</v>
      </c>
      <c r="C12" s="53" t="s">
        <v>67</v>
      </c>
      <c r="D12" s="55" t="s">
        <v>17</v>
      </c>
      <c r="E12" s="58" t="s">
        <v>372</v>
      </c>
      <c r="F12" s="59" t="s">
        <v>67</v>
      </c>
      <c r="G12" s="54" t="s">
        <v>359</v>
      </c>
      <c r="H12" s="54" t="s">
        <v>359</v>
      </c>
      <c r="I12" s="55" t="s">
        <v>358</v>
      </c>
      <c r="J12" s="55" t="s">
        <v>8</v>
      </c>
      <c r="K12" s="54">
        <v>0</v>
      </c>
      <c r="L12" s="84">
        <v>77.2</v>
      </c>
      <c r="M12" s="70">
        <v>4</v>
      </c>
      <c r="N12" s="83">
        <v>43.5</v>
      </c>
      <c r="O12" s="83" t="s">
        <v>616</v>
      </c>
    </row>
    <row r="13" spans="1:28" s="39" customFormat="1" ht="35.450000000000003" customHeight="1" x14ac:dyDescent="0.25">
      <c r="A13" s="82">
        <v>6</v>
      </c>
      <c r="B13" s="56" t="s">
        <v>246</v>
      </c>
      <c r="C13" s="53" t="s">
        <v>67</v>
      </c>
      <c r="D13" s="55" t="s">
        <v>17</v>
      </c>
      <c r="E13" s="58" t="s">
        <v>248</v>
      </c>
      <c r="F13" s="59" t="s">
        <v>67</v>
      </c>
      <c r="G13" s="55" t="s">
        <v>56</v>
      </c>
      <c r="H13" s="54" t="s">
        <v>37</v>
      </c>
      <c r="I13" s="55" t="s">
        <v>39</v>
      </c>
      <c r="J13" s="55" t="s">
        <v>8</v>
      </c>
      <c r="K13" s="54">
        <v>4</v>
      </c>
      <c r="L13" s="84">
        <v>67.8</v>
      </c>
      <c r="M13" s="70"/>
      <c r="N13" s="83"/>
      <c r="O13" s="83" t="s">
        <v>617</v>
      </c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39" customFormat="1" ht="35.450000000000003" customHeight="1" x14ac:dyDescent="0.35">
      <c r="A14" s="82">
        <v>7</v>
      </c>
      <c r="B14" s="56" t="s">
        <v>237</v>
      </c>
      <c r="C14" s="53" t="s">
        <v>67</v>
      </c>
      <c r="D14" s="55" t="s">
        <v>17</v>
      </c>
      <c r="E14" s="58" t="s">
        <v>245</v>
      </c>
      <c r="F14" s="59" t="s">
        <v>67</v>
      </c>
      <c r="G14" s="55" t="s">
        <v>28</v>
      </c>
      <c r="H14" s="54" t="s">
        <v>38</v>
      </c>
      <c r="I14" s="55" t="s">
        <v>26</v>
      </c>
      <c r="J14" s="55" t="s">
        <v>8</v>
      </c>
      <c r="K14" s="54">
        <v>4</v>
      </c>
      <c r="L14" s="84">
        <v>69.400000000000006</v>
      </c>
      <c r="M14" s="70"/>
      <c r="N14" s="83"/>
      <c r="O14" s="83" t="s">
        <v>617</v>
      </c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</row>
    <row r="15" spans="1:28" s="39" customFormat="1" ht="35.450000000000003" customHeight="1" x14ac:dyDescent="0.2">
      <c r="A15" s="82">
        <v>8</v>
      </c>
      <c r="B15" s="56" t="s">
        <v>379</v>
      </c>
      <c r="C15" s="53" t="s">
        <v>67</v>
      </c>
      <c r="D15" s="55" t="s">
        <v>17</v>
      </c>
      <c r="E15" s="58" t="s">
        <v>247</v>
      </c>
      <c r="F15" s="59" t="s">
        <v>50</v>
      </c>
      <c r="G15" s="55" t="s">
        <v>40</v>
      </c>
      <c r="H15" s="54" t="s">
        <v>37</v>
      </c>
      <c r="I15" s="55" t="s">
        <v>39</v>
      </c>
      <c r="J15" s="55" t="s">
        <v>8</v>
      </c>
      <c r="K15" s="54">
        <v>4</v>
      </c>
      <c r="L15" s="84">
        <v>71.3</v>
      </c>
      <c r="M15" s="70"/>
      <c r="N15" s="83"/>
      <c r="O15" s="83" t="s">
        <v>617</v>
      </c>
    </row>
    <row r="16" spans="1:28" s="39" customFormat="1" ht="35.450000000000003" customHeight="1" x14ac:dyDescent="0.25">
      <c r="A16" s="82">
        <v>9</v>
      </c>
      <c r="B16" s="56" t="s">
        <v>310</v>
      </c>
      <c r="C16" s="53" t="s">
        <v>289</v>
      </c>
      <c r="D16" s="55" t="s">
        <v>17</v>
      </c>
      <c r="E16" s="58" t="s">
        <v>311</v>
      </c>
      <c r="F16" s="59" t="s">
        <v>291</v>
      </c>
      <c r="G16" s="55" t="s">
        <v>80</v>
      </c>
      <c r="H16" s="54" t="s">
        <v>80</v>
      </c>
      <c r="I16" s="55" t="s">
        <v>292</v>
      </c>
      <c r="J16" s="55" t="s">
        <v>8</v>
      </c>
      <c r="K16" s="54">
        <v>4</v>
      </c>
      <c r="L16" s="84">
        <v>73.2</v>
      </c>
      <c r="M16" s="70"/>
      <c r="N16" s="83"/>
      <c r="O16" s="83" t="s">
        <v>617</v>
      </c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1:28" s="39" customFormat="1" ht="35.450000000000003" customHeight="1" x14ac:dyDescent="0.35">
      <c r="A17" s="82">
        <v>10</v>
      </c>
      <c r="B17" s="65" t="s">
        <v>328</v>
      </c>
      <c r="C17" s="53" t="s">
        <v>67</v>
      </c>
      <c r="D17" s="55" t="s">
        <v>17</v>
      </c>
      <c r="E17" s="58" t="s">
        <v>329</v>
      </c>
      <c r="F17" s="59" t="s">
        <v>67</v>
      </c>
      <c r="G17" s="55" t="s">
        <v>100</v>
      </c>
      <c r="H17" s="54" t="s">
        <v>103</v>
      </c>
      <c r="I17" s="55" t="s">
        <v>104</v>
      </c>
      <c r="J17" s="55" t="s">
        <v>8</v>
      </c>
      <c r="K17" s="54">
        <v>4</v>
      </c>
      <c r="L17" s="84">
        <v>73.8</v>
      </c>
      <c r="M17" s="70"/>
      <c r="N17" s="83"/>
      <c r="O17" s="83" t="s">
        <v>617</v>
      </c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</row>
    <row r="18" spans="1:28" s="39" customFormat="1" ht="35.450000000000003" customHeight="1" x14ac:dyDescent="0.2">
      <c r="A18" s="82">
        <v>11</v>
      </c>
      <c r="B18" s="56" t="s">
        <v>240</v>
      </c>
      <c r="C18" s="53" t="s">
        <v>57</v>
      </c>
      <c r="D18" s="55">
        <v>3</v>
      </c>
      <c r="E18" s="58" t="s">
        <v>241</v>
      </c>
      <c r="F18" s="59" t="s">
        <v>58</v>
      </c>
      <c r="G18" s="55" t="s">
        <v>23</v>
      </c>
      <c r="H18" s="54" t="s">
        <v>59</v>
      </c>
      <c r="I18" s="55" t="s">
        <v>23</v>
      </c>
      <c r="J18" s="55" t="s">
        <v>8</v>
      </c>
      <c r="K18" s="54">
        <v>4</v>
      </c>
      <c r="L18" s="84">
        <v>80.599999999999994</v>
      </c>
      <c r="M18" s="70"/>
      <c r="N18" s="83"/>
      <c r="O18" s="83"/>
    </row>
    <row r="19" spans="1:28" s="39" customFormat="1" ht="35.450000000000003" customHeight="1" x14ac:dyDescent="0.25">
      <c r="A19" s="82">
        <v>12</v>
      </c>
      <c r="B19" s="56" t="s">
        <v>373</v>
      </c>
      <c r="C19" s="53" t="s">
        <v>67</v>
      </c>
      <c r="D19" s="55" t="s">
        <v>17</v>
      </c>
      <c r="E19" s="58" t="s">
        <v>372</v>
      </c>
      <c r="F19" s="59" t="s">
        <v>67</v>
      </c>
      <c r="G19" s="54" t="s">
        <v>359</v>
      </c>
      <c r="H19" s="54" t="s">
        <v>359</v>
      </c>
      <c r="I19" s="55" t="s">
        <v>358</v>
      </c>
      <c r="J19" s="55" t="s">
        <v>8</v>
      </c>
      <c r="K19" s="54">
        <v>5</v>
      </c>
      <c r="L19" s="84">
        <v>81.5</v>
      </c>
      <c r="M19" s="70"/>
      <c r="N19" s="83"/>
      <c r="O19" s="83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1:28" s="39" customFormat="1" ht="35.450000000000003" customHeight="1" x14ac:dyDescent="0.25">
      <c r="A20" s="82">
        <v>13</v>
      </c>
      <c r="B20" s="56" t="s">
        <v>336</v>
      </c>
      <c r="C20" s="53" t="s">
        <v>67</v>
      </c>
      <c r="D20" s="55" t="s">
        <v>17</v>
      </c>
      <c r="E20" s="58" t="s">
        <v>332</v>
      </c>
      <c r="F20" s="59" t="s">
        <v>106</v>
      </c>
      <c r="G20" s="55" t="s">
        <v>100</v>
      </c>
      <c r="H20" s="54" t="s">
        <v>103</v>
      </c>
      <c r="I20" s="55" t="s">
        <v>104</v>
      </c>
      <c r="J20" s="55" t="s">
        <v>8</v>
      </c>
      <c r="K20" s="54">
        <v>5</v>
      </c>
      <c r="L20" s="84">
        <v>83.6</v>
      </c>
      <c r="M20" s="70"/>
      <c r="N20" s="83"/>
      <c r="O20" s="83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28" s="39" customFormat="1" ht="35.450000000000003" customHeight="1" x14ac:dyDescent="0.35">
      <c r="A21" s="82">
        <v>14</v>
      </c>
      <c r="B21" s="65" t="s">
        <v>330</v>
      </c>
      <c r="C21" s="53" t="s">
        <v>57</v>
      </c>
      <c r="D21" s="55">
        <v>3</v>
      </c>
      <c r="E21" s="58" t="s">
        <v>249</v>
      </c>
      <c r="F21" s="59" t="s">
        <v>62</v>
      </c>
      <c r="G21" s="55" t="s">
        <v>23</v>
      </c>
      <c r="H21" s="54" t="s">
        <v>59</v>
      </c>
      <c r="I21" s="55" t="s">
        <v>23</v>
      </c>
      <c r="J21" s="55" t="s">
        <v>8</v>
      </c>
      <c r="K21" s="54">
        <v>8</v>
      </c>
      <c r="L21" s="84">
        <v>59.5</v>
      </c>
      <c r="M21" s="70"/>
      <c r="N21" s="83"/>
      <c r="O21" s="83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</row>
    <row r="22" spans="1:28" s="39" customFormat="1" ht="35.450000000000003" customHeight="1" x14ac:dyDescent="0.2">
      <c r="A22" s="82">
        <v>15</v>
      </c>
      <c r="B22" s="56" t="s">
        <v>262</v>
      </c>
      <c r="C22" s="53" t="s">
        <v>19</v>
      </c>
      <c r="D22" s="127">
        <v>3</v>
      </c>
      <c r="E22" s="56" t="s">
        <v>263</v>
      </c>
      <c r="F22" s="59" t="s">
        <v>20</v>
      </c>
      <c r="G22" s="55" t="s">
        <v>21</v>
      </c>
      <c r="H22" s="55" t="s">
        <v>22</v>
      </c>
      <c r="I22" s="55" t="s">
        <v>23</v>
      </c>
      <c r="J22" s="55" t="s">
        <v>8</v>
      </c>
      <c r="K22" s="54">
        <v>8</v>
      </c>
      <c r="L22" s="84">
        <v>75.2</v>
      </c>
      <c r="M22" s="70"/>
      <c r="N22" s="83"/>
      <c r="O22" s="83"/>
    </row>
    <row r="23" spans="1:28" s="39" customFormat="1" ht="35.450000000000003" customHeight="1" x14ac:dyDescent="0.2">
      <c r="A23" s="82">
        <v>16</v>
      </c>
      <c r="B23" s="56" t="s">
        <v>257</v>
      </c>
      <c r="C23" s="53" t="s">
        <v>63</v>
      </c>
      <c r="D23" s="55" t="s">
        <v>64</v>
      </c>
      <c r="E23" s="58" t="s">
        <v>239</v>
      </c>
      <c r="F23" s="59" t="s">
        <v>65</v>
      </c>
      <c r="G23" s="55" t="s">
        <v>23</v>
      </c>
      <c r="H23" s="54" t="s">
        <v>59</v>
      </c>
      <c r="I23" s="55" t="s">
        <v>23</v>
      </c>
      <c r="J23" s="55" t="s">
        <v>8</v>
      </c>
      <c r="K23" s="54">
        <v>12</v>
      </c>
      <c r="L23" s="84">
        <v>74.3</v>
      </c>
      <c r="M23" s="70"/>
      <c r="N23" s="83"/>
      <c r="O23" s="83"/>
    </row>
    <row r="24" spans="1:28" s="39" customFormat="1" ht="35.450000000000003" customHeight="1" x14ac:dyDescent="0.25">
      <c r="A24" s="82"/>
      <c r="B24" s="56" t="s">
        <v>255</v>
      </c>
      <c r="C24" s="53" t="s">
        <v>118</v>
      </c>
      <c r="D24" s="55" t="s">
        <v>17</v>
      </c>
      <c r="E24" s="58" t="s">
        <v>329</v>
      </c>
      <c r="F24" s="59" t="s">
        <v>67</v>
      </c>
      <c r="G24" s="55" t="s">
        <v>100</v>
      </c>
      <c r="H24" s="54" t="s">
        <v>103</v>
      </c>
      <c r="I24" s="55" t="s">
        <v>104</v>
      </c>
      <c r="J24" s="55" t="s">
        <v>8</v>
      </c>
      <c r="K24" s="348" t="s">
        <v>223</v>
      </c>
      <c r="L24" s="349"/>
      <c r="M24" s="349"/>
      <c r="N24" s="350"/>
      <c r="O24" s="78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28" s="39" customFormat="1" ht="35.450000000000003" customHeight="1" x14ac:dyDescent="0.25">
      <c r="A25" s="82"/>
      <c r="B25" s="56" t="s">
        <v>307</v>
      </c>
      <c r="C25" s="53" t="s">
        <v>67</v>
      </c>
      <c r="D25" s="55" t="s">
        <v>17</v>
      </c>
      <c r="E25" s="58" t="s">
        <v>306</v>
      </c>
      <c r="F25" s="59" t="s">
        <v>301</v>
      </c>
      <c r="G25" s="55" t="s">
        <v>80</v>
      </c>
      <c r="H25" s="54" t="s">
        <v>80</v>
      </c>
      <c r="I25" s="55" t="s">
        <v>292</v>
      </c>
      <c r="J25" s="55" t="s">
        <v>8</v>
      </c>
      <c r="K25" s="348" t="s">
        <v>223</v>
      </c>
      <c r="L25" s="349"/>
      <c r="M25" s="349"/>
      <c r="N25" s="350"/>
      <c r="O25" s="78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28" s="39" customFormat="1" ht="35.450000000000003" customHeight="1" x14ac:dyDescent="0.25">
      <c r="A26" s="82"/>
      <c r="B26" s="56" t="s">
        <v>374</v>
      </c>
      <c r="C26" s="53" t="s">
        <v>67</v>
      </c>
      <c r="D26" s="55" t="s">
        <v>17</v>
      </c>
      <c r="E26" s="58" t="s">
        <v>370</v>
      </c>
      <c r="F26" s="59" t="s">
        <v>67</v>
      </c>
      <c r="G26" s="54" t="s">
        <v>359</v>
      </c>
      <c r="H26" s="54" t="s">
        <v>359</v>
      </c>
      <c r="I26" s="55" t="s">
        <v>358</v>
      </c>
      <c r="J26" s="55" t="s">
        <v>8</v>
      </c>
      <c r="K26" s="348" t="s">
        <v>223</v>
      </c>
      <c r="L26" s="349"/>
      <c r="M26" s="349"/>
      <c r="N26" s="350"/>
      <c r="O26" s="78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28" s="39" customFormat="1" ht="35.450000000000003" customHeight="1" x14ac:dyDescent="0.2">
      <c r="A27" s="82"/>
      <c r="B27" s="56" t="s">
        <v>258</v>
      </c>
      <c r="C27" s="53" t="s">
        <v>69</v>
      </c>
      <c r="D27" s="55" t="s">
        <v>17</v>
      </c>
      <c r="E27" s="58" t="s">
        <v>259</v>
      </c>
      <c r="F27" s="59" t="s">
        <v>70</v>
      </c>
      <c r="G27" s="55" t="s">
        <v>23</v>
      </c>
      <c r="H27" s="54" t="s">
        <v>59</v>
      </c>
      <c r="I27" s="55" t="s">
        <v>23</v>
      </c>
      <c r="J27" s="55" t="s">
        <v>8</v>
      </c>
      <c r="K27" s="348" t="s">
        <v>223</v>
      </c>
      <c r="L27" s="349"/>
      <c r="M27" s="349"/>
      <c r="N27" s="350"/>
      <c r="O27" s="78"/>
    </row>
    <row r="28" spans="1:28" s="39" customFormat="1" ht="35.450000000000003" customHeight="1" x14ac:dyDescent="0.2">
      <c r="A28" s="82"/>
      <c r="B28" s="56" t="s">
        <v>260</v>
      </c>
      <c r="C28" s="53" t="s">
        <v>82</v>
      </c>
      <c r="D28" s="55" t="s">
        <v>64</v>
      </c>
      <c r="E28" s="58" t="s">
        <v>261</v>
      </c>
      <c r="F28" s="59" t="s">
        <v>83</v>
      </c>
      <c r="G28" s="55" t="s">
        <v>84</v>
      </c>
      <c r="H28" s="54" t="s">
        <v>80</v>
      </c>
      <c r="I28" s="55" t="s">
        <v>81</v>
      </c>
      <c r="J28" s="55" t="s">
        <v>8</v>
      </c>
      <c r="K28" s="348" t="s">
        <v>223</v>
      </c>
      <c r="L28" s="349"/>
      <c r="M28" s="349"/>
      <c r="N28" s="350"/>
      <c r="O28" s="78"/>
    </row>
    <row r="29" spans="1:28" s="39" customFormat="1" ht="35.450000000000003" customHeight="1" x14ac:dyDescent="0.2">
      <c r="A29" s="82"/>
      <c r="B29" s="56" t="s">
        <v>436</v>
      </c>
      <c r="C29" s="53"/>
      <c r="D29" s="55" t="s">
        <v>17</v>
      </c>
      <c r="E29" s="58" t="s">
        <v>247</v>
      </c>
      <c r="F29" s="59" t="s">
        <v>50</v>
      </c>
      <c r="G29" s="55" t="s">
        <v>40</v>
      </c>
      <c r="H29" s="54" t="s">
        <v>37</v>
      </c>
      <c r="I29" s="55" t="s">
        <v>39</v>
      </c>
      <c r="J29" s="55" t="s">
        <v>8</v>
      </c>
      <c r="K29" s="348" t="s">
        <v>223</v>
      </c>
      <c r="L29" s="349"/>
      <c r="M29" s="349"/>
      <c r="N29" s="350"/>
      <c r="O29" s="78"/>
    </row>
    <row r="30" spans="1:28" s="39" customFormat="1" ht="35.450000000000003" customHeight="1" x14ac:dyDescent="0.2">
      <c r="A30" s="82"/>
      <c r="B30" s="56" t="s">
        <v>376</v>
      </c>
      <c r="C30" s="53" t="s">
        <v>67</v>
      </c>
      <c r="D30" s="55" t="s">
        <v>17</v>
      </c>
      <c r="E30" s="58" t="s">
        <v>370</v>
      </c>
      <c r="F30" s="59" t="s">
        <v>67</v>
      </c>
      <c r="G30" s="54" t="s">
        <v>359</v>
      </c>
      <c r="H30" s="54" t="s">
        <v>359</v>
      </c>
      <c r="I30" s="55" t="s">
        <v>358</v>
      </c>
      <c r="J30" s="55" t="s">
        <v>8</v>
      </c>
      <c r="K30" s="348" t="s">
        <v>223</v>
      </c>
      <c r="L30" s="349"/>
      <c r="M30" s="349"/>
      <c r="N30" s="350"/>
      <c r="O30" s="78"/>
    </row>
    <row r="31" spans="1:28" s="39" customFormat="1" ht="35.450000000000003" customHeight="1" x14ac:dyDescent="0.2">
      <c r="A31" s="82"/>
      <c r="B31" s="56" t="s">
        <v>371</v>
      </c>
      <c r="C31" s="53" t="s">
        <v>67</v>
      </c>
      <c r="D31" s="55" t="s">
        <v>17</v>
      </c>
      <c r="E31" s="58" t="s">
        <v>370</v>
      </c>
      <c r="F31" s="59" t="s">
        <v>67</v>
      </c>
      <c r="G31" s="54" t="s">
        <v>359</v>
      </c>
      <c r="H31" s="54" t="s">
        <v>359</v>
      </c>
      <c r="I31" s="55" t="s">
        <v>358</v>
      </c>
      <c r="J31" s="55" t="s">
        <v>8</v>
      </c>
      <c r="K31" s="348" t="s">
        <v>223</v>
      </c>
      <c r="L31" s="349"/>
      <c r="M31" s="349"/>
      <c r="N31" s="350"/>
      <c r="O31" s="78"/>
    </row>
    <row r="32" spans="1:28" s="39" customFormat="1" ht="35.450000000000003" customHeight="1" x14ac:dyDescent="0.2">
      <c r="A32" s="82"/>
      <c r="B32" s="56" t="s">
        <v>240</v>
      </c>
      <c r="C32" s="53" t="s">
        <v>57</v>
      </c>
      <c r="D32" s="55">
        <v>3</v>
      </c>
      <c r="E32" s="58" t="s">
        <v>242</v>
      </c>
      <c r="F32" s="59" t="s">
        <v>61</v>
      </c>
      <c r="G32" s="55" t="s">
        <v>23</v>
      </c>
      <c r="H32" s="54" t="s">
        <v>59</v>
      </c>
      <c r="I32" s="55" t="s">
        <v>23</v>
      </c>
      <c r="J32" s="55" t="s">
        <v>8</v>
      </c>
      <c r="K32" s="348" t="s">
        <v>223</v>
      </c>
      <c r="L32" s="349"/>
      <c r="M32" s="349"/>
      <c r="N32" s="350"/>
      <c r="O32" s="78"/>
    </row>
    <row r="33" spans="1:31" s="39" customFormat="1" ht="35.450000000000003" customHeight="1" x14ac:dyDescent="0.2">
      <c r="A33" s="82"/>
      <c r="B33" s="56" t="s">
        <v>243</v>
      </c>
      <c r="C33" s="53" t="s">
        <v>67</v>
      </c>
      <c r="D33" s="55" t="s">
        <v>17</v>
      </c>
      <c r="E33" s="58" t="s">
        <v>244</v>
      </c>
      <c r="F33" s="59" t="s">
        <v>67</v>
      </c>
      <c r="G33" s="54" t="s">
        <v>38</v>
      </c>
      <c r="H33" s="54" t="s">
        <v>38</v>
      </c>
      <c r="I33" s="55" t="s">
        <v>26</v>
      </c>
      <c r="J33" s="55" t="s">
        <v>8</v>
      </c>
      <c r="K33" s="348" t="s">
        <v>223</v>
      </c>
      <c r="L33" s="349"/>
      <c r="M33" s="349"/>
      <c r="N33" s="350"/>
      <c r="O33" s="78"/>
    </row>
    <row r="34" spans="1:31" s="39" customFormat="1" ht="35.450000000000003" customHeight="1" x14ac:dyDescent="0.25">
      <c r="A34" s="82"/>
      <c r="B34" s="56" t="s">
        <v>305</v>
      </c>
      <c r="C34" s="53" t="s">
        <v>67</v>
      </c>
      <c r="D34" s="55" t="s">
        <v>17</v>
      </c>
      <c r="E34" s="58" t="s">
        <v>306</v>
      </c>
      <c r="F34" s="59" t="s">
        <v>301</v>
      </c>
      <c r="G34" s="55" t="s">
        <v>80</v>
      </c>
      <c r="H34" s="54" t="s">
        <v>80</v>
      </c>
      <c r="I34" s="55" t="s">
        <v>292</v>
      </c>
      <c r="J34" s="55" t="s">
        <v>8</v>
      </c>
      <c r="K34" s="348" t="s">
        <v>223</v>
      </c>
      <c r="L34" s="349"/>
      <c r="M34" s="349"/>
      <c r="N34" s="350"/>
      <c r="O34" s="78"/>
      <c r="P34"/>
      <c r="Q34"/>
      <c r="R34"/>
      <c r="S34"/>
      <c r="T34"/>
      <c r="U34"/>
      <c r="V34"/>
      <c r="W34"/>
      <c r="X34"/>
      <c r="Y34"/>
      <c r="Z34"/>
      <c r="AA34"/>
      <c r="AB34"/>
    </row>
    <row r="35" spans="1:31" s="39" customFormat="1" ht="31.15" customHeight="1" x14ac:dyDescent="0.25">
      <c r="A35" s="81"/>
      <c r="B35" s="73"/>
      <c r="C35" s="74"/>
      <c r="D35" s="75"/>
      <c r="E35" s="76"/>
      <c r="F35" s="77"/>
      <c r="G35" s="75"/>
      <c r="H35" s="78"/>
      <c r="I35" s="75"/>
      <c r="J35" s="75"/>
      <c r="K35" s="78"/>
      <c r="L35" s="78"/>
      <c r="M35" s="80"/>
      <c r="N35" s="80"/>
      <c r="O35" s="80"/>
      <c r="P35"/>
      <c r="Q35"/>
      <c r="R35"/>
      <c r="S35"/>
      <c r="T35"/>
      <c r="U35"/>
      <c r="V35"/>
      <c r="W35"/>
      <c r="X35"/>
      <c r="Y35"/>
      <c r="Z35"/>
      <c r="AA35"/>
      <c r="AB35"/>
    </row>
    <row r="36" spans="1:31" s="39" customFormat="1" ht="38.450000000000003" customHeight="1" x14ac:dyDescent="0.3">
      <c r="A36" s="94"/>
      <c r="B36" s="95" t="s">
        <v>10</v>
      </c>
      <c r="C36" s="95"/>
      <c r="D36" s="94"/>
      <c r="E36" s="94"/>
      <c r="F36" s="94"/>
      <c r="G36" s="94"/>
      <c r="H36" s="94"/>
      <c r="I36" s="94"/>
      <c r="J36" s="96" t="s">
        <v>380</v>
      </c>
      <c r="K36" s="94"/>
      <c r="L36" s="94"/>
      <c r="M36" s="94"/>
      <c r="N36" s="94"/>
      <c r="O36" s="94"/>
      <c r="P36"/>
      <c r="Q36"/>
      <c r="R36"/>
      <c r="S36"/>
      <c r="T36"/>
      <c r="U36"/>
      <c r="V36"/>
      <c r="W36"/>
      <c r="X36"/>
      <c r="Y36"/>
      <c r="Z36"/>
      <c r="AA36"/>
      <c r="AB36"/>
    </row>
    <row r="37" spans="1:31" s="39" customFormat="1" ht="38.450000000000003" customHeight="1" x14ac:dyDescent="0.3">
      <c r="A37" s="94"/>
      <c r="B37" s="336" t="s">
        <v>11</v>
      </c>
      <c r="C37" s="336"/>
      <c r="D37" s="336"/>
      <c r="E37" s="336"/>
      <c r="F37" s="111"/>
      <c r="G37" s="111"/>
      <c r="H37" s="111"/>
      <c r="I37" s="94"/>
      <c r="J37" s="96" t="s">
        <v>224</v>
      </c>
      <c r="K37" s="94"/>
      <c r="L37" s="94"/>
      <c r="M37" s="94"/>
      <c r="N37" s="94"/>
      <c r="O37" s="94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31" s="39" customFormat="1" ht="81" customHeight="1" x14ac:dyDescent="0.25">
      <c r="A38" s="372" t="s">
        <v>383</v>
      </c>
      <c r="B38" s="372"/>
      <c r="C38" s="372"/>
      <c r="D38" s="372"/>
      <c r="E38" s="372"/>
      <c r="F38" s="372"/>
      <c r="G38" s="372"/>
      <c r="H38" s="372"/>
      <c r="I38" s="372"/>
      <c r="J38" s="372"/>
      <c r="K38" s="372"/>
      <c r="L38" s="372"/>
      <c r="M38" s="372"/>
      <c r="N38" s="372"/>
      <c r="O38" s="106"/>
      <c r="P38"/>
      <c r="Q38"/>
      <c r="R38"/>
      <c r="S38"/>
      <c r="T38"/>
      <c r="U38"/>
      <c r="V38"/>
      <c r="W38"/>
      <c r="X38"/>
      <c r="Y38"/>
      <c r="Z38"/>
      <c r="AA38"/>
      <c r="AB38"/>
    </row>
    <row r="39" spans="1:31" s="169" customFormat="1" ht="63.6" customHeight="1" x14ac:dyDescent="0.4">
      <c r="A39" s="373" t="s">
        <v>225</v>
      </c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168"/>
    </row>
    <row r="40" spans="1:31" s="169" customFormat="1" ht="63.6" customHeight="1" x14ac:dyDescent="0.4">
      <c r="A40" s="373" t="s">
        <v>14</v>
      </c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168"/>
    </row>
    <row r="41" spans="1:31" s="169" customFormat="1" ht="63.6" customHeight="1" x14ac:dyDescent="0.4">
      <c r="A41" s="376" t="s">
        <v>615</v>
      </c>
      <c r="B41" s="377"/>
      <c r="C41" s="377"/>
      <c r="D41" s="377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170"/>
    </row>
    <row r="42" spans="1:31" s="97" customFormat="1" ht="30.6" customHeight="1" x14ac:dyDescent="0.35">
      <c r="A42" s="378" t="s">
        <v>104</v>
      </c>
      <c r="B42" s="378"/>
      <c r="C42" s="378"/>
      <c r="D42" s="378"/>
      <c r="E42" s="378"/>
      <c r="F42" s="171"/>
      <c r="G42" s="171"/>
      <c r="H42" s="171"/>
      <c r="I42" s="379"/>
      <c r="J42" s="379"/>
      <c r="K42" s="380" t="s">
        <v>421</v>
      </c>
      <c r="L42" s="380"/>
      <c r="M42" s="380"/>
      <c r="N42" s="380"/>
      <c r="O42" s="172"/>
    </row>
    <row r="43" spans="1:31" ht="34.9" customHeight="1" x14ac:dyDescent="0.25">
      <c r="A43" s="337" t="s">
        <v>220</v>
      </c>
      <c r="B43" s="339" t="s">
        <v>212</v>
      </c>
      <c r="C43" s="337" t="s">
        <v>234</v>
      </c>
      <c r="D43" s="337" t="s">
        <v>3</v>
      </c>
      <c r="E43" s="339" t="s">
        <v>213</v>
      </c>
      <c r="F43" s="337" t="s">
        <v>234</v>
      </c>
      <c r="G43" s="337" t="s">
        <v>4</v>
      </c>
      <c r="H43" s="337" t="s">
        <v>5</v>
      </c>
      <c r="I43" s="339" t="s">
        <v>6</v>
      </c>
      <c r="J43" s="339" t="s">
        <v>7</v>
      </c>
      <c r="K43" s="341" t="s">
        <v>211</v>
      </c>
      <c r="L43" s="342"/>
      <c r="M43" s="341" t="s">
        <v>437</v>
      </c>
      <c r="N43" s="351"/>
      <c r="O43" s="371" t="s">
        <v>396</v>
      </c>
    </row>
    <row r="44" spans="1:31" ht="33.6" customHeight="1" x14ac:dyDescent="0.25">
      <c r="A44" s="338"/>
      <c r="B44" s="340"/>
      <c r="C44" s="338"/>
      <c r="D44" s="338"/>
      <c r="E44" s="340"/>
      <c r="F44" s="338"/>
      <c r="G44" s="338"/>
      <c r="H44" s="338"/>
      <c r="I44" s="340"/>
      <c r="J44" s="340"/>
      <c r="K44" s="112" t="s">
        <v>217</v>
      </c>
      <c r="L44" s="100" t="s">
        <v>218</v>
      </c>
      <c r="M44" s="112" t="s">
        <v>217</v>
      </c>
      <c r="N44" s="100" t="s">
        <v>218</v>
      </c>
      <c r="O44" s="371"/>
      <c r="P44" s="101">
        <v>1</v>
      </c>
      <c r="Q44" s="100">
        <v>2</v>
      </c>
      <c r="R44" s="100">
        <v>3</v>
      </c>
      <c r="S44" s="100">
        <v>4</v>
      </c>
      <c r="T44" s="100">
        <v>5</v>
      </c>
      <c r="U44" s="100">
        <v>6</v>
      </c>
      <c r="V44" s="100">
        <v>7</v>
      </c>
      <c r="W44" s="100">
        <v>8</v>
      </c>
      <c r="X44" s="100">
        <v>9</v>
      </c>
      <c r="Y44" s="100">
        <v>10</v>
      </c>
      <c r="Z44" s="100">
        <v>11</v>
      </c>
      <c r="AA44" s="100">
        <v>12</v>
      </c>
      <c r="AB44" s="100">
        <v>13</v>
      </c>
      <c r="AC44" s="100">
        <v>14</v>
      </c>
      <c r="AD44" s="100">
        <v>15</v>
      </c>
      <c r="AE44" s="100">
        <v>16</v>
      </c>
    </row>
    <row r="45" spans="1:31" ht="54.6" customHeight="1" x14ac:dyDescent="0.25">
      <c r="A45" s="82">
        <v>1</v>
      </c>
      <c r="B45" s="56" t="s">
        <v>381</v>
      </c>
      <c r="C45" s="53" t="s">
        <v>67</v>
      </c>
      <c r="D45" s="55" t="s">
        <v>17</v>
      </c>
      <c r="E45" s="58" t="s">
        <v>248</v>
      </c>
      <c r="F45" s="59" t="s">
        <v>67</v>
      </c>
      <c r="G45" s="55" t="s">
        <v>56</v>
      </c>
      <c r="H45" s="54" t="s">
        <v>37</v>
      </c>
      <c r="I45" s="55" t="s">
        <v>39</v>
      </c>
      <c r="J45" s="55" t="s">
        <v>8</v>
      </c>
      <c r="K45" s="54">
        <v>0</v>
      </c>
      <c r="L45" s="84">
        <v>64.7</v>
      </c>
      <c r="M45" s="70">
        <v>0</v>
      </c>
      <c r="N45" s="167">
        <v>34.799999999999997</v>
      </c>
      <c r="O45" s="83" t="s">
        <v>64</v>
      </c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</row>
    <row r="46" spans="1:31" ht="54.6" customHeight="1" x14ac:dyDescent="0.25">
      <c r="A46" s="82">
        <v>2</v>
      </c>
      <c r="B46" s="56" t="s">
        <v>253</v>
      </c>
      <c r="C46" s="53" t="s">
        <v>67</v>
      </c>
      <c r="D46" s="55" t="s">
        <v>17</v>
      </c>
      <c r="E46" s="58" t="s">
        <v>334</v>
      </c>
      <c r="F46" s="59" t="s">
        <v>114</v>
      </c>
      <c r="G46" s="55" t="s">
        <v>100</v>
      </c>
      <c r="H46" s="54" t="s">
        <v>103</v>
      </c>
      <c r="I46" s="55" t="s">
        <v>104</v>
      </c>
      <c r="J46" s="55" t="s">
        <v>8</v>
      </c>
      <c r="K46" s="54">
        <v>0</v>
      </c>
      <c r="L46" s="137">
        <v>71.099999999999994</v>
      </c>
      <c r="M46" s="70">
        <v>4</v>
      </c>
      <c r="N46" s="167">
        <v>34.700000000000003</v>
      </c>
      <c r="O46" s="83" t="s">
        <v>64</v>
      </c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</row>
    <row r="47" spans="1:31" ht="54.6" customHeight="1" x14ac:dyDescent="0.25">
      <c r="A47" s="82">
        <v>3</v>
      </c>
      <c r="B47" s="56" t="s">
        <v>253</v>
      </c>
      <c r="C47" s="53" t="s">
        <v>67</v>
      </c>
      <c r="D47" s="55" t="s">
        <v>17</v>
      </c>
      <c r="E47" s="58" t="s">
        <v>335</v>
      </c>
      <c r="F47" s="59" t="s">
        <v>108</v>
      </c>
      <c r="G47" s="55" t="s">
        <v>100</v>
      </c>
      <c r="H47" s="54" t="s">
        <v>103</v>
      </c>
      <c r="I47" s="55" t="s">
        <v>104</v>
      </c>
      <c r="J47" s="55" t="s">
        <v>8</v>
      </c>
      <c r="K47" s="54">
        <v>0</v>
      </c>
      <c r="L47" s="137">
        <v>72</v>
      </c>
      <c r="M47" s="70">
        <v>8</v>
      </c>
      <c r="N47" s="167">
        <v>48.3</v>
      </c>
      <c r="O47" s="83" t="s">
        <v>64</v>
      </c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</row>
    <row r="48" spans="1:31" ht="54.6" customHeight="1" x14ac:dyDescent="0.25">
      <c r="A48" s="82">
        <v>4</v>
      </c>
      <c r="B48" s="56" t="s">
        <v>377</v>
      </c>
      <c r="C48" s="53" t="s">
        <v>67</v>
      </c>
      <c r="D48" s="55" t="s">
        <v>17</v>
      </c>
      <c r="E48" s="58" t="s">
        <v>372</v>
      </c>
      <c r="F48" s="59" t="s">
        <v>67</v>
      </c>
      <c r="G48" s="54" t="s">
        <v>359</v>
      </c>
      <c r="H48" s="54" t="s">
        <v>359</v>
      </c>
      <c r="I48" s="55" t="s">
        <v>358</v>
      </c>
      <c r="J48" s="55" t="s">
        <v>8</v>
      </c>
      <c r="K48" s="54">
        <v>0</v>
      </c>
      <c r="L48" s="137">
        <v>79.599999999999994</v>
      </c>
      <c r="M48" s="374" t="s">
        <v>223</v>
      </c>
      <c r="N48" s="375"/>
      <c r="O48" s="83" t="s">
        <v>64</v>
      </c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</row>
    <row r="49" spans="1:31" ht="54.6" customHeight="1" x14ac:dyDescent="0.25">
      <c r="A49" s="82">
        <v>5</v>
      </c>
      <c r="B49" s="56" t="s">
        <v>378</v>
      </c>
      <c r="C49" s="53" t="s">
        <v>111</v>
      </c>
      <c r="D49" s="54" t="s">
        <v>17</v>
      </c>
      <c r="E49" s="58" t="s">
        <v>332</v>
      </c>
      <c r="F49" s="59" t="s">
        <v>106</v>
      </c>
      <c r="G49" s="55" t="s">
        <v>100</v>
      </c>
      <c r="H49" s="54" t="s">
        <v>103</v>
      </c>
      <c r="I49" s="55" t="s">
        <v>104</v>
      </c>
      <c r="J49" s="55" t="s">
        <v>8</v>
      </c>
      <c r="K49" s="54">
        <v>8</v>
      </c>
      <c r="L49" s="137">
        <v>66.3</v>
      </c>
      <c r="M49" s="70"/>
      <c r="N49" s="167"/>
      <c r="O49" s="83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</row>
    <row r="50" spans="1:31" ht="54.6" customHeight="1" x14ac:dyDescent="0.25">
      <c r="A50" s="82">
        <v>6</v>
      </c>
      <c r="B50" s="56" t="s">
        <v>252</v>
      </c>
      <c r="C50" s="53" t="s">
        <v>112</v>
      </c>
      <c r="D50" s="55">
        <v>2</v>
      </c>
      <c r="E50" s="58" t="s">
        <v>334</v>
      </c>
      <c r="F50" s="59" t="s">
        <v>114</v>
      </c>
      <c r="G50" s="55" t="s">
        <v>100</v>
      </c>
      <c r="H50" s="54" t="s">
        <v>103</v>
      </c>
      <c r="I50" s="55" t="s">
        <v>104</v>
      </c>
      <c r="J50" s="55" t="s">
        <v>8</v>
      </c>
      <c r="K50" s="54">
        <v>8</v>
      </c>
      <c r="L50" s="137">
        <v>73.900000000000006</v>
      </c>
      <c r="M50" s="70"/>
      <c r="N50" s="167"/>
      <c r="O50" s="83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</row>
    <row r="51" spans="1:31" ht="54.6" customHeight="1" x14ac:dyDescent="0.25">
      <c r="A51" s="82">
        <v>7</v>
      </c>
      <c r="B51" s="56" t="s">
        <v>254</v>
      </c>
      <c r="C51" s="53" t="s">
        <v>67</v>
      </c>
      <c r="D51" s="55" t="s">
        <v>17</v>
      </c>
      <c r="E51" s="58" t="s">
        <v>334</v>
      </c>
      <c r="F51" s="59" t="s">
        <v>114</v>
      </c>
      <c r="G51" s="55" t="s">
        <v>100</v>
      </c>
      <c r="H51" s="54" t="s">
        <v>103</v>
      </c>
      <c r="I51" s="55" t="s">
        <v>104</v>
      </c>
      <c r="J51" s="55" t="s">
        <v>8</v>
      </c>
      <c r="K51" s="54">
        <v>12</v>
      </c>
      <c r="L51" s="137">
        <v>66.900000000000006</v>
      </c>
      <c r="M51" s="70"/>
      <c r="N51" s="167"/>
      <c r="O51" s="83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</row>
    <row r="52" spans="1:31" ht="54.6" customHeight="1" x14ac:dyDescent="0.25">
      <c r="A52" s="82">
        <v>8</v>
      </c>
      <c r="B52" s="56" t="s">
        <v>238</v>
      </c>
      <c r="C52" s="53" t="s">
        <v>67</v>
      </c>
      <c r="D52" s="55" t="s">
        <v>17</v>
      </c>
      <c r="E52" s="58" t="s">
        <v>239</v>
      </c>
      <c r="F52" s="59" t="s">
        <v>65</v>
      </c>
      <c r="G52" s="55" t="s">
        <v>23</v>
      </c>
      <c r="H52" s="54" t="s">
        <v>59</v>
      </c>
      <c r="I52" s="55" t="s">
        <v>23</v>
      </c>
      <c r="J52" s="55" t="s">
        <v>8</v>
      </c>
      <c r="K52" s="54">
        <v>20</v>
      </c>
      <c r="L52" s="137">
        <v>80.3</v>
      </c>
      <c r="M52" s="70"/>
      <c r="N52" s="167"/>
      <c r="O52" s="83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</row>
    <row r="53" spans="1:31" ht="42.6" customHeight="1" x14ac:dyDescent="0.25">
      <c r="A53" s="132"/>
      <c r="B53" s="73"/>
      <c r="C53" s="74"/>
      <c r="D53" s="75"/>
      <c r="E53" s="76"/>
      <c r="F53" s="77"/>
      <c r="G53" s="75"/>
      <c r="H53" s="78"/>
      <c r="I53" s="75"/>
      <c r="J53" s="75"/>
      <c r="K53" s="161"/>
      <c r="L53" s="162"/>
      <c r="M53" s="163"/>
      <c r="N53" s="164"/>
      <c r="O53" s="164"/>
    </row>
    <row r="54" spans="1:31" s="97" customFormat="1" ht="46.9" customHeight="1" x14ac:dyDescent="0.35">
      <c r="A54" s="94"/>
      <c r="B54" s="95" t="s">
        <v>10</v>
      </c>
      <c r="C54" s="95"/>
      <c r="D54" s="94"/>
      <c r="E54" s="94"/>
      <c r="F54" s="94"/>
      <c r="G54" s="94"/>
      <c r="H54" s="94"/>
      <c r="I54" s="94"/>
      <c r="J54" s="96" t="s">
        <v>380</v>
      </c>
      <c r="K54" s="94"/>
      <c r="L54" s="94"/>
      <c r="M54" s="94"/>
      <c r="N54" s="94"/>
      <c r="O54" s="9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31" ht="42.6" customHeight="1" x14ac:dyDescent="0.3">
      <c r="A55" s="94"/>
      <c r="B55" s="336" t="s">
        <v>11</v>
      </c>
      <c r="C55" s="336"/>
      <c r="D55" s="336"/>
      <c r="E55" s="336"/>
      <c r="F55" s="111"/>
      <c r="G55" s="111"/>
      <c r="H55" s="111"/>
      <c r="I55" s="94"/>
      <c r="J55" s="96" t="s">
        <v>224</v>
      </c>
      <c r="K55" s="94"/>
      <c r="L55" s="94"/>
      <c r="M55" s="94"/>
      <c r="N55" s="94"/>
      <c r="O55" s="94"/>
    </row>
    <row r="56" spans="1:31" ht="42.6" customHeight="1" x14ac:dyDescent="0.25"/>
    <row r="57" spans="1:31" ht="42.6" customHeight="1" x14ac:dyDescent="0.25"/>
    <row r="59" spans="1:31" s="97" customFormat="1" ht="46.9" customHeight="1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31" s="97" customFormat="1" ht="46.9" customHeight="1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</sheetData>
  <sortState ref="A45:AE51">
    <sortCondition ref="A45"/>
  </sortState>
  <mergeCells count="54">
    <mergeCell ref="M48:N48"/>
    <mergeCell ref="K29:N29"/>
    <mergeCell ref="K30:N30"/>
    <mergeCell ref="K31:N31"/>
    <mergeCell ref="K32:N32"/>
    <mergeCell ref="K33:N33"/>
    <mergeCell ref="K34:N34"/>
    <mergeCell ref="A40:N40"/>
    <mergeCell ref="A41:N41"/>
    <mergeCell ref="A42:E42"/>
    <mergeCell ref="I42:J42"/>
    <mergeCell ref="K42:N42"/>
    <mergeCell ref="A43:A44"/>
    <mergeCell ref="B43:B44"/>
    <mergeCell ref="C43:C44"/>
    <mergeCell ref="D43:D44"/>
    <mergeCell ref="B55:E55"/>
    <mergeCell ref="K24:N24"/>
    <mergeCell ref="K25:N25"/>
    <mergeCell ref="K26:N26"/>
    <mergeCell ref="K27:N27"/>
    <mergeCell ref="K28:N28"/>
    <mergeCell ref="G43:G44"/>
    <mergeCell ref="H43:H44"/>
    <mergeCell ref="I43:I44"/>
    <mergeCell ref="J43:J44"/>
    <mergeCell ref="K43:L43"/>
    <mergeCell ref="M43:N43"/>
    <mergeCell ref="F43:F44"/>
    <mergeCell ref="B37:E37"/>
    <mergeCell ref="A38:N38"/>
    <mergeCell ref="A39:N39"/>
    <mergeCell ref="E43:E44"/>
    <mergeCell ref="O6:O7"/>
    <mergeCell ref="G6:G7"/>
    <mergeCell ref="H6:H7"/>
    <mergeCell ref="I6:I7"/>
    <mergeCell ref="J6:J7"/>
    <mergeCell ref="K6:L6"/>
    <mergeCell ref="M6:N6"/>
    <mergeCell ref="F6:F7"/>
    <mergeCell ref="O43:O44"/>
    <mergeCell ref="A1:N1"/>
    <mergeCell ref="A2:N2"/>
    <mergeCell ref="A3:N3"/>
    <mergeCell ref="A4:N4"/>
    <mergeCell ref="A5:E5"/>
    <mergeCell ref="I5:J5"/>
    <mergeCell ref="K5:N5"/>
    <mergeCell ref="A6:A7"/>
    <mergeCell ref="B6:B7"/>
    <mergeCell ref="C6:C7"/>
    <mergeCell ref="D6:D7"/>
    <mergeCell ref="E6:E7"/>
  </mergeCells>
  <conditionalFormatting sqref="B6">
    <cfRule type="expression" dxfId="7" priority="4" stopIfTrue="1">
      <formula>#REF!=2018</formula>
    </cfRule>
  </conditionalFormatting>
  <conditionalFormatting sqref="B43">
    <cfRule type="expression" dxfId="6" priority="1" stopIfTrue="1">
      <formula>#REF!=2018</formula>
    </cfRule>
  </conditionalFormatting>
  <pageMargins left="0" right="0" top="0" bottom="0" header="0.31496062992125984" footer="0.31496062992125984"/>
  <pageSetup paperSize="9" scale="59" fitToHeight="2" orientation="portrait" verticalDpi="0" r:id="rId1"/>
  <rowBreaks count="1" manualBreakCount="1">
    <brk id="37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мастерК</vt:lpstr>
      <vt:lpstr>мастерП</vt:lpstr>
      <vt:lpstr>мастерВ</vt:lpstr>
      <vt:lpstr>понистарт</vt:lpstr>
      <vt:lpstr>М-т 1</vt:lpstr>
      <vt:lpstr>М-т 2</vt:lpstr>
      <vt:lpstr>М-т 3</vt:lpstr>
      <vt:lpstr>М-т 4</vt:lpstr>
      <vt:lpstr>М-т 5</vt:lpstr>
      <vt:lpstr>М-т 6</vt:lpstr>
      <vt:lpstr>М-т 7</vt:lpstr>
      <vt:lpstr>пони</vt:lpstr>
      <vt:lpstr>кавалетти</vt:lpstr>
      <vt:lpstr>М-т пони</vt:lpstr>
      <vt:lpstr>ОБ</vt:lpstr>
      <vt:lpstr>ППАп</vt:lpstr>
      <vt:lpstr>ППА</vt:lpstr>
      <vt:lpstr>ППЮ</vt:lpstr>
      <vt:lpstr>ППМП</vt:lpstr>
      <vt:lpstr>КЮР</vt:lpstr>
      <vt:lpstr>КЮР (2)</vt:lpstr>
      <vt:lpstr>КЮР (3)</vt:lpstr>
      <vt:lpstr>кавалетти!Область_печати</vt:lpstr>
      <vt:lpstr>КЮР!Область_печати</vt:lpstr>
      <vt:lpstr>'КЮР (2)'!Область_печати</vt:lpstr>
      <vt:lpstr>'КЮР (3)'!Область_печати</vt:lpstr>
      <vt:lpstr>мастерВ!Область_печати</vt:lpstr>
      <vt:lpstr>мастерК!Область_печати</vt:lpstr>
      <vt:lpstr>мастерП!Область_печати</vt:lpstr>
      <vt:lpstr>'М-т 1'!Область_печати</vt:lpstr>
      <vt:lpstr>'М-т 2'!Область_печати</vt:lpstr>
      <vt:lpstr>'М-т 3'!Область_печати</vt:lpstr>
      <vt:lpstr>'М-т 4'!Область_печати</vt:lpstr>
      <vt:lpstr>'М-т 5'!Область_печати</vt:lpstr>
      <vt:lpstr>'М-т 6'!Область_печати</vt:lpstr>
      <vt:lpstr>'М-т 7'!Область_печати</vt:lpstr>
      <vt:lpstr>'М-т пони'!Область_печати</vt:lpstr>
      <vt:lpstr>ОБ!Область_печати</vt:lpstr>
      <vt:lpstr>пони!Область_печати</vt:lpstr>
      <vt:lpstr>понистарт!Область_печати</vt:lpstr>
      <vt:lpstr>ППА!Область_печати</vt:lpstr>
      <vt:lpstr>ППАп!Область_печати</vt:lpstr>
      <vt:lpstr>ППМП!Область_печати</vt:lpstr>
      <vt:lpstr>ППЮ!Область_печати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2021-08-20T15:33:43Z</cp:lastPrinted>
  <dcterms:created xsi:type="dcterms:W3CDTF">2021-08-15T12:57:56Z</dcterms:created>
  <dcterms:modified xsi:type="dcterms:W3CDTF">2021-10-05T07:26:08Z</dcterms:modified>
</cp:coreProperties>
</file>