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155"/>
  </bookViews>
  <sheets>
    <sheet name="ППА КП дети" sheetId="16" r:id="rId1"/>
    <sheet name="ППЮ КПЮ" sheetId="20" r:id="rId2"/>
  </sheets>
  <calcPr calcId="145621"/>
</workbook>
</file>

<file path=xl/calcChain.xml><?xml version="1.0" encoding="utf-8"?>
<calcChain xmlns="http://schemas.openxmlformats.org/spreadsheetml/2006/main">
  <c r="A29" i="16" l="1"/>
  <c r="A30" i="16"/>
  <c r="A31" i="16"/>
  <c r="A32" i="16"/>
  <c r="A28" i="16"/>
  <c r="A26" i="16"/>
  <c r="X29" i="16"/>
  <c r="X30" i="16"/>
  <c r="X31" i="16"/>
  <c r="X32" i="16"/>
  <c r="R29" i="16"/>
  <c r="R30" i="16"/>
  <c r="R31" i="16"/>
  <c r="R32" i="16"/>
  <c r="L29" i="16"/>
  <c r="L30" i="16"/>
  <c r="L31" i="16"/>
  <c r="L32" i="16"/>
  <c r="X28" i="16"/>
  <c r="R28" i="16"/>
  <c r="L28" i="16"/>
  <c r="L24" i="16"/>
  <c r="X25" i="16"/>
  <c r="X26" i="16"/>
  <c r="R25" i="16"/>
  <c r="R26" i="16"/>
  <c r="L25" i="16"/>
  <c r="L26" i="16"/>
  <c r="X24" i="16"/>
  <c r="R24" i="16"/>
  <c r="L34" i="16"/>
  <c r="A25" i="16"/>
  <c r="A24" i="16"/>
  <c r="A34" i="16"/>
  <c r="A8" i="16"/>
  <c r="A9" i="16"/>
  <c r="A10" i="16"/>
  <c r="A11" i="16"/>
  <c r="A12" i="16"/>
  <c r="A13" i="16"/>
  <c r="A14" i="16"/>
  <c r="A15" i="16"/>
  <c r="A16" i="16"/>
  <c r="A17" i="16"/>
  <c r="A7" i="16"/>
  <c r="X8" i="16"/>
  <c r="X9" i="16"/>
  <c r="X10" i="16"/>
  <c r="X11" i="16"/>
  <c r="X12" i="16"/>
  <c r="X13" i="16"/>
  <c r="X14" i="16"/>
  <c r="X15" i="16"/>
  <c r="X16" i="16"/>
  <c r="X17" i="16"/>
  <c r="R8" i="16"/>
  <c r="R9" i="16"/>
  <c r="R10" i="16"/>
  <c r="R11" i="16"/>
  <c r="R12" i="16"/>
  <c r="R13" i="16"/>
  <c r="R14" i="16"/>
  <c r="R15" i="16"/>
  <c r="R16" i="16"/>
  <c r="R17" i="16"/>
  <c r="L8" i="16"/>
  <c r="L9" i="16"/>
  <c r="L10" i="16"/>
  <c r="L11" i="16"/>
  <c r="L12" i="16"/>
  <c r="L13" i="16"/>
  <c r="L14" i="16"/>
  <c r="L15" i="16"/>
  <c r="L16" i="16"/>
  <c r="L17" i="16"/>
  <c r="X7" i="16"/>
  <c r="R7" i="16"/>
  <c r="L7" i="16"/>
  <c r="V32" i="16"/>
  <c r="T32" i="16"/>
  <c r="P32" i="16"/>
  <c r="N32" i="16"/>
  <c r="Q32" i="16" s="1"/>
  <c r="J32" i="16"/>
  <c r="H32" i="16"/>
  <c r="K32" i="16" s="1"/>
  <c r="V31" i="16"/>
  <c r="T31" i="16"/>
  <c r="W31" i="16" s="1"/>
  <c r="P31" i="16"/>
  <c r="N31" i="16"/>
  <c r="Q31" i="16" s="1"/>
  <c r="J31" i="16"/>
  <c r="AA31" i="16" s="1"/>
  <c r="H31" i="16"/>
  <c r="V30" i="16"/>
  <c r="T30" i="16"/>
  <c r="W30" i="16" s="1"/>
  <c r="P30" i="16"/>
  <c r="N30" i="16"/>
  <c r="J30" i="16"/>
  <c r="AA30" i="16" s="1"/>
  <c r="H30" i="16"/>
  <c r="V29" i="16"/>
  <c r="T29" i="16"/>
  <c r="P29" i="16"/>
  <c r="N29" i="16"/>
  <c r="J29" i="16"/>
  <c r="H29" i="16"/>
  <c r="K29" i="16" s="1"/>
  <c r="V28" i="16"/>
  <c r="T28" i="16"/>
  <c r="P28" i="16"/>
  <c r="N28" i="16"/>
  <c r="Q28" i="16" s="1"/>
  <c r="J28" i="16"/>
  <c r="H28" i="16"/>
  <c r="K28" i="16" s="1"/>
  <c r="V26" i="16"/>
  <c r="T26" i="16"/>
  <c r="W26" i="16" s="1"/>
  <c r="P26" i="16"/>
  <c r="N26" i="16"/>
  <c r="Q26" i="16" s="1"/>
  <c r="J26" i="16"/>
  <c r="AA26" i="16" s="1"/>
  <c r="H26" i="16"/>
  <c r="V25" i="16"/>
  <c r="T25" i="16"/>
  <c r="W25" i="16" s="1"/>
  <c r="P25" i="16"/>
  <c r="N25" i="16"/>
  <c r="J25" i="16"/>
  <c r="H25" i="16"/>
  <c r="V24" i="16"/>
  <c r="T24" i="16"/>
  <c r="P24" i="16"/>
  <c r="N24" i="16"/>
  <c r="J24" i="16"/>
  <c r="H24" i="16"/>
  <c r="K24" i="16" s="1"/>
  <c r="V17" i="16"/>
  <c r="T17" i="16"/>
  <c r="P17" i="16"/>
  <c r="N17" i="16"/>
  <c r="Q17" i="16" s="1"/>
  <c r="J17" i="16"/>
  <c r="H17" i="16"/>
  <c r="K17" i="16" s="1"/>
  <c r="V16" i="16"/>
  <c r="T16" i="16"/>
  <c r="W16" i="16" s="1"/>
  <c r="P16" i="16"/>
  <c r="N16" i="16"/>
  <c r="Q16" i="16" s="1"/>
  <c r="J16" i="16"/>
  <c r="AA16" i="16" s="1"/>
  <c r="H16" i="16"/>
  <c r="Z15" i="16"/>
  <c r="V15" i="16"/>
  <c r="T15" i="16"/>
  <c r="W15" i="16" s="1"/>
  <c r="P15" i="16"/>
  <c r="N15" i="16"/>
  <c r="J15" i="16"/>
  <c r="AA15" i="16" s="1"/>
  <c r="H15" i="16"/>
  <c r="V14" i="16"/>
  <c r="T14" i="16"/>
  <c r="P14" i="16"/>
  <c r="N14" i="16"/>
  <c r="J14" i="16"/>
  <c r="H14" i="16"/>
  <c r="V13" i="16"/>
  <c r="T13" i="16"/>
  <c r="P13" i="16"/>
  <c r="N13" i="16"/>
  <c r="Q13" i="16" s="1"/>
  <c r="J13" i="16"/>
  <c r="H13" i="16"/>
  <c r="K13" i="16" s="1"/>
  <c r="Z12" i="16"/>
  <c r="V12" i="16"/>
  <c r="T12" i="16"/>
  <c r="W12" i="16" s="1"/>
  <c r="P12" i="16"/>
  <c r="N12" i="16"/>
  <c r="J12" i="16"/>
  <c r="H12" i="16"/>
  <c r="V11" i="16"/>
  <c r="T11" i="16"/>
  <c r="P11" i="16"/>
  <c r="N11" i="16"/>
  <c r="J11" i="16"/>
  <c r="H11" i="16"/>
  <c r="K11" i="16" s="1"/>
  <c r="V10" i="16"/>
  <c r="T10" i="16"/>
  <c r="P10" i="16"/>
  <c r="N10" i="16"/>
  <c r="Q10" i="16" s="1"/>
  <c r="J10" i="16"/>
  <c r="H10" i="16"/>
  <c r="Z9" i="16"/>
  <c r="V9" i="16"/>
  <c r="T9" i="16"/>
  <c r="P9" i="16"/>
  <c r="N9" i="16"/>
  <c r="J9" i="16"/>
  <c r="AA9" i="16" s="1"/>
  <c r="H9" i="16"/>
  <c r="V8" i="16"/>
  <c r="T8" i="16"/>
  <c r="P8" i="16"/>
  <c r="N8" i="16"/>
  <c r="J8" i="16"/>
  <c r="H8" i="16"/>
  <c r="K8" i="16" s="1"/>
  <c r="V7" i="16"/>
  <c r="T7" i="16"/>
  <c r="P7" i="16"/>
  <c r="N7" i="16"/>
  <c r="Q7" i="16" s="1"/>
  <c r="J7" i="16"/>
  <c r="H7" i="16"/>
  <c r="K7" i="16" s="1"/>
  <c r="AA7" i="16" l="1"/>
  <c r="W7" i="16"/>
  <c r="AA8" i="16"/>
  <c r="W8" i="16"/>
  <c r="Q9" i="16"/>
  <c r="Q11" i="16"/>
  <c r="AB12" i="16"/>
  <c r="K14" i="16"/>
  <c r="W14" i="16"/>
  <c r="Q15" i="16"/>
  <c r="Q24" i="16"/>
  <c r="K25" i="16"/>
  <c r="K26" i="16"/>
  <c r="AA28" i="16"/>
  <c r="W28" i="16"/>
  <c r="AA29" i="16"/>
  <c r="W29" i="16"/>
  <c r="Q30" i="16"/>
  <c r="AA25" i="16"/>
  <c r="AA12" i="16"/>
  <c r="AA14" i="16"/>
  <c r="Z7" i="16"/>
  <c r="Q8" i="16"/>
  <c r="W9" i="16"/>
  <c r="AA10" i="16"/>
  <c r="W10" i="16"/>
  <c r="AA11" i="16"/>
  <c r="W11" i="16"/>
  <c r="Q12" i="16"/>
  <c r="AA13" i="16"/>
  <c r="W13" i="16"/>
  <c r="Q14" i="16"/>
  <c r="AB15" i="16"/>
  <c r="K16" i="16"/>
  <c r="AA17" i="16"/>
  <c r="W17" i="16"/>
  <c r="AB17" i="16" s="1"/>
  <c r="AA24" i="16"/>
  <c r="W24" i="16"/>
  <c r="Q25" i="16"/>
  <c r="Q29" i="16"/>
  <c r="K30" i="16"/>
  <c r="AB30" i="16" s="1"/>
  <c r="K31" i="16"/>
  <c r="AA32" i="16"/>
  <c r="W32" i="16"/>
  <c r="AB11" i="16"/>
  <c r="AB26" i="16"/>
  <c r="AB9" i="16"/>
  <c r="K9" i="16"/>
  <c r="AB14" i="16"/>
  <c r="AB8" i="16"/>
  <c r="AB7" i="16"/>
  <c r="Z8" i="16"/>
  <c r="AB13" i="16"/>
  <c r="K10" i="16"/>
  <c r="Z10" i="16"/>
  <c r="Z13" i="16"/>
  <c r="Z14" i="16"/>
  <c r="Z25" i="16"/>
  <c r="Z31" i="16"/>
  <c r="Z32" i="16"/>
  <c r="Z11" i="16"/>
  <c r="Z16" i="16"/>
  <c r="Z17" i="16"/>
  <c r="Z24" i="16"/>
  <c r="Z26" i="16"/>
  <c r="Z28" i="16"/>
  <c r="Z29" i="16"/>
  <c r="Z30" i="16"/>
  <c r="K12" i="16"/>
  <c r="K15" i="16"/>
  <c r="N15" i="20"/>
  <c r="K15" i="20"/>
  <c r="H15" i="20"/>
  <c r="H40" i="16"/>
  <c r="J40" i="16"/>
  <c r="N40" i="16"/>
  <c r="P40" i="16"/>
  <c r="T40" i="16"/>
  <c r="V40" i="16"/>
  <c r="H36" i="16"/>
  <c r="J36" i="16"/>
  <c r="N36" i="16"/>
  <c r="Q36" i="16" s="1"/>
  <c r="P36" i="16"/>
  <c r="T36" i="16"/>
  <c r="V36" i="16"/>
  <c r="H38" i="16"/>
  <c r="J38" i="16"/>
  <c r="N38" i="16"/>
  <c r="P38" i="16"/>
  <c r="T38" i="16"/>
  <c r="V38" i="16"/>
  <c r="H37" i="16"/>
  <c r="J37" i="16"/>
  <c r="N37" i="16"/>
  <c r="P37" i="16"/>
  <c r="T37" i="16"/>
  <c r="V37" i="16"/>
  <c r="H43" i="16"/>
  <c r="J43" i="16"/>
  <c r="N43" i="16"/>
  <c r="P43" i="16"/>
  <c r="T43" i="16"/>
  <c r="V43" i="16"/>
  <c r="H42" i="16"/>
  <c r="J42" i="16"/>
  <c r="N42" i="16"/>
  <c r="P42" i="16"/>
  <c r="T42" i="16"/>
  <c r="V42" i="16"/>
  <c r="H41" i="16"/>
  <c r="J41" i="16"/>
  <c r="N41" i="16"/>
  <c r="P41" i="16"/>
  <c r="T41" i="16"/>
  <c r="V41" i="16"/>
  <c r="H34" i="16"/>
  <c r="J34" i="16"/>
  <c r="N34" i="16"/>
  <c r="Q34" i="16" s="1"/>
  <c r="P34" i="16"/>
  <c r="T34" i="16"/>
  <c r="V34" i="16"/>
  <c r="H44" i="16"/>
  <c r="J44" i="16"/>
  <c r="N44" i="16"/>
  <c r="P44" i="16"/>
  <c r="T44" i="16"/>
  <c r="W44" i="16" s="1"/>
  <c r="V44" i="16"/>
  <c r="H39" i="16"/>
  <c r="K39" i="16" s="1"/>
  <c r="J39" i="16"/>
  <c r="N39" i="16"/>
  <c r="Q39" i="16" s="1"/>
  <c r="P39" i="16"/>
  <c r="T39" i="16"/>
  <c r="V39" i="16"/>
  <c r="V35" i="16"/>
  <c r="T35" i="16"/>
  <c r="P35" i="16"/>
  <c r="N35" i="16"/>
  <c r="J35" i="16"/>
  <c r="H35" i="16"/>
  <c r="H13" i="20"/>
  <c r="K13" i="20"/>
  <c r="N13" i="20"/>
  <c r="Q13" i="20"/>
  <c r="H16" i="20"/>
  <c r="K16" i="20"/>
  <c r="N16" i="20"/>
  <c r="Q16" i="20"/>
  <c r="H14" i="20"/>
  <c r="K14" i="20"/>
  <c r="N14" i="20"/>
  <c r="Q14" i="20"/>
  <c r="H9" i="20"/>
  <c r="K9" i="20"/>
  <c r="N9" i="20"/>
  <c r="Q9" i="20"/>
  <c r="H10" i="20"/>
  <c r="K10" i="20"/>
  <c r="N10" i="20"/>
  <c r="Q10" i="20"/>
  <c r="Z44" i="16"/>
  <c r="Z39" i="16"/>
  <c r="AB31" i="16" l="1"/>
  <c r="AB16" i="16"/>
  <c r="AA34" i="16"/>
  <c r="Q38" i="16"/>
  <c r="AB29" i="16"/>
  <c r="AB24" i="16"/>
  <c r="AB32" i="16"/>
  <c r="AB28" i="16"/>
  <c r="AB25" i="16"/>
  <c r="AB10" i="16"/>
  <c r="R14" i="20"/>
  <c r="R16" i="20"/>
  <c r="R13" i="20"/>
  <c r="K35" i="16"/>
  <c r="W35" i="16"/>
  <c r="W34" i="16"/>
  <c r="K43" i="16"/>
  <c r="W39" i="16"/>
  <c r="AA39" i="16"/>
  <c r="K44" i="16"/>
  <c r="Q44" i="16"/>
  <c r="AA44" i="16"/>
  <c r="K34" i="16"/>
  <c r="AB34" i="16" s="1"/>
  <c r="W43" i="16"/>
  <c r="K41" i="16"/>
  <c r="Q41" i="16"/>
  <c r="Z41" i="16"/>
  <c r="AA41" i="16"/>
  <c r="W41" i="16"/>
  <c r="Z40" i="16"/>
  <c r="W42" i="16"/>
  <c r="K42" i="16"/>
  <c r="AA42" i="16"/>
  <c r="Q42" i="16"/>
  <c r="K37" i="16"/>
  <c r="Q37" i="16"/>
  <c r="AA37" i="16"/>
  <c r="Z37" i="16"/>
  <c r="AA35" i="16"/>
  <c r="Q43" i="16"/>
  <c r="AA43" i="16"/>
  <c r="AA38" i="16"/>
  <c r="W38" i="16"/>
  <c r="K38" i="16"/>
  <c r="AB38" i="16" s="1"/>
  <c r="W36" i="16"/>
  <c r="W40" i="16"/>
  <c r="AA36" i="16"/>
  <c r="Q35" i="16"/>
  <c r="R36" i="16" s="1"/>
  <c r="W37" i="16"/>
  <c r="K36" i="16"/>
  <c r="AA40" i="16"/>
  <c r="Z34" i="16"/>
  <c r="Z38" i="16"/>
  <c r="K40" i="16"/>
  <c r="Q40" i="16"/>
  <c r="Z42" i="16"/>
  <c r="Z43" i="16"/>
  <c r="Z36" i="16"/>
  <c r="Z35" i="16"/>
  <c r="AB44" i="16"/>
  <c r="AB39" i="16"/>
  <c r="R10" i="20"/>
  <c r="R9" i="20"/>
  <c r="R43" i="16" l="1"/>
  <c r="AB42" i="16"/>
  <c r="R34" i="16"/>
  <c r="R39" i="16"/>
  <c r="X36" i="16"/>
  <c r="AB41" i="16"/>
  <c r="AB40" i="16"/>
  <c r="R42" i="16"/>
  <c r="R41" i="16"/>
  <c r="R38" i="16"/>
  <c r="R37" i="16"/>
  <c r="R40" i="16"/>
  <c r="R44" i="16"/>
  <c r="L43" i="16"/>
  <c r="X38" i="16"/>
  <c r="X44" i="16"/>
  <c r="L40" i="16"/>
  <c r="L35" i="16"/>
  <c r="L37" i="16"/>
  <c r="L42" i="16"/>
  <c r="L44" i="16"/>
  <c r="L36" i="16"/>
  <c r="L38" i="16"/>
  <c r="L41" i="16"/>
  <c r="L39" i="16"/>
  <c r="AB37" i="16"/>
  <c r="X42" i="16"/>
  <c r="X39" i="16"/>
  <c r="X43" i="16"/>
  <c r="X40" i="16"/>
  <c r="X41" i="16"/>
  <c r="X37" i="16"/>
  <c r="X34" i="16"/>
  <c r="X35" i="16"/>
  <c r="AB43" i="16"/>
  <c r="AB36" i="16"/>
  <c r="R35" i="16"/>
  <c r="AB35" i="16"/>
  <c r="Q15" i="20" l="1"/>
  <c r="H11" i="20"/>
  <c r="K11" i="20"/>
  <c r="N11" i="20"/>
  <c r="Q11" i="20"/>
  <c r="O10" i="20" l="1"/>
  <c r="O9" i="20"/>
  <c r="O13" i="20"/>
  <c r="O16" i="20"/>
  <c r="O14" i="20"/>
  <c r="L10" i="20"/>
  <c r="L9" i="20"/>
  <c r="L13" i="20"/>
  <c r="L16" i="20"/>
  <c r="L14" i="20"/>
  <c r="I10" i="20"/>
  <c r="I9" i="20"/>
  <c r="I13" i="20"/>
  <c r="I16" i="20"/>
  <c r="I14" i="20"/>
  <c r="R11" i="20"/>
  <c r="R15" i="20"/>
  <c r="A9" i="20" l="1"/>
  <c r="A10" i="20"/>
  <c r="O15" i="20" l="1"/>
  <c r="L15" i="20"/>
  <c r="I15" i="20"/>
  <c r="L11" i="20"/>
  <c r="I11" i="20"/>
  <c r="O11" i="20"/>
  <c r="A16" i="20" l="1"/>
  <c r="A14" i="20"/>
  <c r="A15" i="20"/>
  <c r="A13" i="20"/>
  <c r="A41" i="16" l="1"/>
  <c r="A37" i="16"/>
  <c r="A44" i="16"/>
  <c r="A39" i="16"/>
  <c r="A43" i="16"/>
  <c r="A42" i="16"/>
  <c r="A38" i="16"/>
  <c r="A11" i="20"/>
  <c r="A35" i="16"/>
  <c r="A40" i="16"/>
  <c r="A36" i="16"/>
</calcChain>
</file>

<file path=xl/sharedStrings.xml><?xml version="1.0" encoding="utf-8"?>
<sst xmlns="http://schemas.openxmlformats.org/spreadsheetml/2006/main" count="303" uniqueCount="115">
  <si>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</si>
  <si>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</si>
  <si>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</si>
  <si>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</si>
  <si>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</si>
  <si>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</si>
  <si>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</si>
  <si>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</si>
  <si>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</si>
  <si>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</si>
  <si>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</si>
  <si>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</si>
  <si>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Баллы</t>
  </si>
  <si>
    <t>%</t>
  </si>
  <si>
    <t>Главный судья</t>
  </si>
  <si>
    <t>Главный секретарь</t>
  </si>
  <si>
    <r>
      <t xml:space="preserve">Фамилия, </t>
    </r>
    <r>
      <rPr>
        <sz val="8"/>
        <rFont val="Cambria"/>
        <family val="1"/>
        <charset val="204"/>
      </rPr>
      <t>Имя всадника</t>
    </r>
  </si>
  <si>
    <r>
      <t>Кличка лошади, г.р.,</t>
    </r>
    <r>
      <rPr>
        <sz val="8"/>
        <rFont val="Cambria"/>
        <family val="1"/>
        <charset val="204"/>
      </rPr>
      <t xml:space="preserve"> масть, пол, порода, отец, место рождения</t>
    </r>
  </si>
  <si>
    <t>ДЮСШ НЦВЕ</t>
  </si>
  <si>
    <t>кол-во ош.</t>
  </si>
  <si>
    <t>б/р</t>
  </si>
  <si>
    <t>Дедикова Е.</t>
  </si>
  <si>
    <t>ч/в</t>
  </si>
  <si>
    <t>Нижегородская область</t>
  </si>
  <si>
    <t>ДЮСШ НЦВЕ Нижегородская область</t>
  </si>
  <si>
    <r>
      <t xml:space="preserve">РАМС </t>
    </r>
    <r>
      <rPr>
        <sz val="8"/>
        <rFont val="Verdana"/>
        <family val="2"/>
        <charset val="204"/>
      </rPr>
      <t>Мария, 2006</t>
    </r>
  </si>
  <si>
    <r>
      <t xml:space="preserve">ПЕТРОВСКАЯ </t>
    </r>
    <r>
      <rPr>
        <sz val="8"/>
        <rFont val="Verdana"/>
        <family val="2"/>
        <charset val="204"/>
      </rPr>
      <t>Мария, 2008</t>
    </r>
  </si>
  <si>
    <t>1юн</t>
  </si>
  <si>
    <t>кмс</t>
  </si>
  <si>
    <t>3юн</t>
  </si>
  <si>
    <r>
      <t xml:space="preserve">ЧУРМЕЕВА </t>
    </r>
    <r>
      <rPr>
        <sz val="8"/>
        <rFont val="Verdana"/>
        <family val="2"/>
        <charset val="204"/>
      </rPr>
      <t>Алина</t>
    </r>
  </si>
  <si>
    <r>
      <t>БЕЛЬВЕДЕР</t>
    </r>
    <r>
      <rPr>
        <sz val="9"/>
        <color theme="1"/>
        <rFont val="Verdana"/>
        <family val="2"/>
        <charset val="204"/>
      </rPr>
      <t>-01,мер.,рыж.</t>
    </r>
  </si>
  <si>
    <r>
      <t>ХАММЕР</t>
    </r>
    <r>
      <rPr>
        <sz val="9"/>
        <color theme="1"/>
        <rFont val="Verdana"/>
        <family val="2"/>
        <charset val="204"/>
      </rPr>
      <t>-04,мер.,рыж.,полукр.,Россия</t>
    </r>
  </si>
  <si>
    <r>
      <t xml:space="preserve">ЛЯЛЬКОВА </t>
    </r>
    <r>
      <rPr>
        <sz val="8"/>
        <rFont val="Verdana"/>
        <family val="2"/>
        <charset val="204"/>
      </rPr>
      <t>Вера, 2005</t>
    </r>
  </si>
  <si>
    <t>Предварительный приз. Юноши (Юноши,девушки)</t>
  </si>
  <si>
    <t>НЦВЕ</t>
  </si>
  <si>
    <t>НЦВЕ Нижегородская область</t>
  </si>
  <si>
    <t>Козикова С.</t>
  </si>
  <si>
    <t>Командный приз. Юноши (Юноши,девушки)</t>
  </si>
  <si>
    <t>Вып.норм</t>
  </si>
  <si>
    <r>
      <t>КУЗИНА</t>
    </r>
    <r>
      <rPr>
        <sz val="9"/>
        <color theme="1"/>
        <rFont val="Verdana"/>
        <family val="2"/>
        <charset val="204"/>
      </rPr>
      <t>-09,коб.,тем-гнед.,пони</t>
    </r>
  </si>
  <si>
    <r>
      <t xml:space="preserve">ПАЗУХИНА </t>
    </r>
    <r>
      <rPr>
        <sz val="8"/>
        <rFont val="Verdana"/>
        <family val="2"/>
        <charset val="204"/>
      </rPr>
      <t>Татьяна</t>
    </r>
  </si>
  <si>
    <r>
      <t xml:space="preserve">ЯВОРСКАЯ </t>
    </r>
    <r>
      <rPr>
        <sz val="8"/>
        <rFont val="Verdana"/>
        <family val="2"/>
        <charset val="204"/>
      </rPr>
      <t>Мария, 2004</t>
    </r>
  </si>
  <si>
    <r>
      <rPr>
        <b/>
        <sz val="8"/>
        <color theme="1"/>
        <rFont val="Verdana"/>
        <family val="2"/>
        <charset val="204"/>
      </rPr>
      <t>БЕЛЬВЕДЕР</t>
    </r>
    <r>
      <rPr>
        <sz val="8"/>
        <color theme="1"/>
        <rFont val="Verdana"/>
        <family val="2"/>
        <charset val="204"/>
      </rPr>
      <t>-01, мер, рыж</t>
    </r>
  </si>
  <si>
    <r>
      <t>ХАММЕР-</t>
    </r>
    <r>
      <rPr>
        <sz val="8"/>
        <color theme="1"/>
        <rFont val="Verdana"/>
        <family val="2"/>
        <charset val="204"/>
      </rPr>
      <t>04, мер, рыж, полукр, Россия</t>
    </r>
  </si>
  <si>
    <r>
      <rPr>
        <b/>
        <sz val="8"/>
        <color theme="1"/>
        <rFont val="Verdana"/>
        <family val="2"/>
        <charset val="204"/>
      </rPr>
      <t>МАНУСКРИПТ</t>
    </r>
    <r>
      <rPr>
        <sz val="8"/>
        <color theme="1"/>
        <rFont val="Verdana"/>
        <family val="2"/>
        <charset val="204"/>
      </rPr>
      <t>-02, мер, сер, орл рыс, Парафин, ОАО "Хреновской КЗ"</t>
    </r>
  </si>
  <si>
    <r>
      <t>ПЕГАС-</t>
    </r>
    <r>
      <rPr>
        <sz val="8"/>
        <color theme="1"/>
        <rFont val="Verdana"/>
        <family val="2"/>
        <charset val="204"/>
      </rPr>
      <t>12, мер, гнед</t>
    </r>
  </si>
  <si>
    <r>
      <rPr>
        <b/>
        <sz val="8"/>
        <color theme="1"/>
        <rFont val="Verdana"/>
        <family val="2"/>
        <charset val="204"/>
      </rPr>
      <t>САМБА-</t>
    </r>
    <r>
      <rPr>
        <sz val="8"/>
        <color theme="1"/>
        <rFont val="Verdana"/>
        <family val="2"/>
        <charset val="204"/>
      </rPr>
      <t>06, коб, сер, гановер, Маркиз, Харьковский конный завод</t>
    </r>
  </si>
  <si>
    <r>
      <rPr>
        <b/>
        <sz val="8"/>
        <color theme="1"/>
        <rFont val="Verdana"/>
        <family val="2"/>
        <charset val="204"/>
      </rPr>
      <t>ВОРОТЫНЦЕВА</t>
    </r>
    <r>
      <rPr>
        <sz val="8"/>
        <color theme="1"/>
        <rFont val="Verdana"/>
        <family val="2"/>
        <charset val="204"/>
      </rPr>
      <t xml:space="preserve"> Ирина, 2007</t>
    </r>
  </si>
  <si>
    <r>
      <rPr>
        <b/>
        <sz val="8"/>
        <color theme="1"/>
        <rFont val="Verdana"/>
        <family val="2"/>
        <charset val="204"/>
      </rPr>
      <t>ЧУРМЕЕВА</t>
    </r>
    <r>
      <rPr>
        <sz val="8"/>
        <color theme="1"/>
        <rFont val="Verdana"/>
        <family val="2"/>
        <charset val="204"/>
      </rPr>
      <t xml:space="preserve"> Александра, 2005</t>
    </r>
  </si>
  <si>
    <r>
      <rPr>
        <b/>
        <sz val="8"/>
        <color theme="1"/>
        <rFont val="Verdana"/>
        <family val="2"/>
        <charset val="204"/>
      </rPr>
      <t>УВЯТКИНА</t>
    </r>
    <r>
      <rPr>
        <sz val="8"/>
        <color theme="1"/>
        <rFont val="Verdana"/>
        <family val="2"/>
        <charset val="204"/>
      </rPr>
      <t xml:space="preserve"> Анна, 2006</t>
    </r>
  </si>
  <si>
    <r>
      <rPr>
        <b/>
        <sz val="8"/>
        <color theme="1"/>
        <rFont val="Verdana"/>
        <family val="2"/>
        <charset val="204"/>
      </rPr>
      <t>РОМАШИНА</t>
    </r>
    <r>
      <rPr>
        <sz val="8"/>
        <color theme="1"/>
        <rFont val="Verdana"/>
        <family val="2"/>
        <charset val="204"/>
      </rPr>
      <t xml:space="preserve"> Ксения, 2005</t>
    </r>
  </si>
  <si>
    <r>
      <rPr>
        <b/>
        <sz val="8"/>
        <color theme="1"/>
        <rFont val="Verdana"/>
        <family val="2"/>
        <charset val="204"/>
      </rPr>
      <t>КИРИЛЛИНА</t>
    </r>
    <r>
      <rPr>
        <sz val="8"/>
        <color theme="1"/>
        <rFont val="Verdana"/>
        <family val="2"/>
        <charset val="204"/>
      </rPr>
      <t xml:space="preserve"> Полина, 2006</t>
    </r>
  </si>
  <si>
    <r>
      <rPr>
        <b/>
        <sz val="8"/>
        <color theme="1"/>
        <rFont val="Verdana"/>
        <family val="2"/>
        <charset val="204"/>
      </rPr>
      <t>ЗАЛИЦАЕВА</t>
    </r>
    <r>
      <rPr>
        <sz val="8"/>
        <color theme="1"/>
        <rFont val="Verdana"/>
        <family val="2"/>
        <charset val="204"/>
      </rPr>
      <t xml:space="preserve"> Ульяна, 2008</t>
    </r>
  </si>
  <si>
    <r>
      <rPr>
        <b/>
        <sz val="8"/>
        <color theme="1"/>
        <rFont val="Verdana"/>
        <family val="2"/>
        <charset val="204"/>
      </rPr>
      <t>ДРЯХЛОВА</t>
    </r>
    <r>
      <rPr>
        <sz val="8"/>
        <color theme="1"/>
        <rFont val="Verdana"/>
        <family val="2"/>
        <charset val="204"/>
      </rPr>
      <t xml:space="preserve"> Елена, 2006</t>
    </r>
  </si>
  <si>
    <t xml:space="preserve"> НЦВЕ</t>
  </si>
  <si>
    <r>
      <t>ПЕРИС-</t>
    </r>
    <r>
      <rPr>
        <sz val="8"/>
        <color theme="1"/>
        <rFont val="Verdana"/>
        <family val="2"/>
        <charset val="204"/>
      </rPr>
      <t>11, коб, рыж, трак</t>
    </r>
  </si>
  <si>
    <r>
      <rPr>
        <b/>
        <sz val="8"/>
        <color theme="1"/>
        <rFont val="Verdana"/>
        <family val="2"/>
        <charset val="204"/>
      </rPr>
      <t>МАЗАНОВА</t>
    </r>
    <r>
      <rPr>
        <sz val="8"/>
        <color theme="1"/>
        <rFont val="Verdana"/>
        <family val="2"/>
        <charset val="204"/>
      </rPr>
      <t xml:space="preserve"> Богдана, 2004</t>
    </r>
  </si>
  <si>
    <r>
      <rPr>
        <b/>
        <sz val="8"/>
        <color theme="1"/>
        <rFont val="Verdana"/>
        <family val="2"/>
        <charset val="204"/>
      </rPr>
      <t>СМИРНОВА</t>
    </r>
    <r>
      <rPr>
        <sz val="8"/>
        <color theme="1"/>
        <rFont val="Verdana"/>
        <family val="2"/>
        <charset val="204"/>
      </rPr>
      <t xml:space="preserve"> Анастасия</t>
    </r>
  </si>
  <si>
    <t>МЦ "Надежда"</t>
  </si>
  <si>
    <t>МЦ "Надежда" Нижегородская область</t>
  </si>
  <si>
    <t>2юн</t>
  </si>
  <si>
    <r>
      <rPr>
        <b/>
        <sz val="8"/>
        <rFont val="Verdana"/>
        <family val="2"/>
        <charset val="204"/>
      </rPr>
      <t>КРЕШТОПОВА</t>
    </r>
    <r>
      <rPr>
        <sz val="8"/>
        <rFont val="Verdana"/>
        <family val="2"/>
        <charset val="204"/>
      </rPr>
      <t xml:space="preserve"> Елизавета, 2006</t>
    </r>
  </si>
  <si>
    <r>
      <t>БУРБОН</t>
    </r>
    <r>
      <rPr>
        <sz val="9"/>
        <color theme="1"/>
        <rFont val="Verdana"/>
        <family val="2"/>
        <charset val="204"/>
      </rPr>
      <t>-09,мер.,сер.,полукр.</t>
    </r>
  </si>
  <si>
    <r>
      <t xml:space="preserve">НОВОЖИЛОВА </t>
    </r>
    <r>
      <rPr>
        <sz val="8"/>
        <rFont val="Verdana"/>
        <family val="2"/>
        <charset val="204"/>
      </rPr>
      <t>Дарья, 2006</t>
    </r>
  </si>
  <si>
    <r>
      <t xml:space="preserve">СТОЛЯРОВА </t>
    </r>
    <r>
      <rPr>
        <sz val="8"/>
        <rFont val="Verdana"/>
        <family val="2"/>
        <charset val="204"/>
      </rPr>
      <t>Полина</t>
    </r>
  </si>
  <si>
    <r>
      <t xml:space="preserve">ЛЕБЕДЕВА </t>
    </r>
    <r>
      <rPr>
        <sz val="8"/>
        <rFont val="Verdana"/>
        <family val="2"/>
        <charset val="204"/>
      </rPr>
      <t>Мария, 2003</t>
    </r>
  </si>
  <si>
    <r>
      <t>ЛУКАС</t>
    </r>
    <r>
      <rPr>
        <sz val="9"/>
        <color theme="1"/>
        <rFont val="Verdana"/>
        <family val="2"/>
        <charset val="204"/>
      </rPr>
      <t>-13</t>
    </r>
  </si>
  <si>
    <r>
      <t xml:space="preserve">КАРАСЬКОВА </t>
    </r>
    <r>
      <rPr>
        <sz val="8"/>
        <rFont val="Verdana"/>
        <family val="2"/>
        <charset val="204"/>
      </rPr>
      <t>Олеся,2005</t>
    </r>
  </si>
  <si>
    <r>
      <t>ВАНИДОССО ЭЛ</t>
    </r>
    <r>
      <rPr>
        <sz val="9"/>
        <color theme="1"/>
        <rFont val="Verdana"/>
        <family val="2"/>
        <charset val="204"/>
      </rPr>
      <t>-09</t>
    </r>
  </si>
  <si>
    <t>Голубева О.</t>
  </si>
  <si>
    <t>Кубок НЦВЕ I этап</t>
  </si>
  <si>
    <r>
      <rPr>
        <b/>
        <sz val="8"/>
        <color theme="1"/>
        <rFont val="Verdana"/>
        <family val="2"/>
        <charset val="204"/>
      </rPr>
      <t xml:space="preserve">КОШКИНА </t>
    </r>
    <r>
      <rPr>
        <sz val="8"/>
        <color theme="1"/>
        <rFont val="Verdana"/>
        <family val="2"/>
        <charset val="204"/>
      </rPr>
      <t>Юлия, 2002</t>
    </r>
  </si>
  <si>
    <r>
      <t>ОЛБЕРИ</t>
    </r>
    <r>
      <rPr>
        <sz val="8"/>
        <color theme="1"/>
        <rFont val="Verdana"/>
        <family val="2"/>
        <charset val="204"/>
      </rPr>
      <t>-13</t>
    </r>
  </si>
  <si>
    <t>КСК "Владыкино"</t>
  </si>
  <si>
    <t>КСК "Владыкино" Нижегородская область</t>
  </si>
  <si>
    <r>
      <rPr>
        <b/>
        <sz val="8"/>
        <color theme="1"/>
        <rFont val="Verdana"/>
        <family val="2"/>
        <charset val="204"/>
      </rPr>
      <t xml:space="preserve">МАЗАНОВА </t>
    </r>
    <r>
      <rPr>
        <sz val="8"/>
        <color theme="1"/>
        <rFont val="Verdana"/>
        <family val="2"/>
        <charset val="204"/>
      </rPr>
      <t>Богдана, 2002</t>
    </r>
  </si>
  <si>
    <r>
      <t>БОНИТТА</t>
    </r>
    <r>
      <rPr>
        <sz val="8"/>
        <color theme="1"/>
        <rFont val="Verdana"/>
        <family val="2"/>
        <charset val="204"/>
      </rPr>
      <t>-12</t>
    </r>
  </si>
  <si>
    <t>КК Центавр</t>
  </si>
  <si>
    <t>КК Центавр Нижегородская область</t>
  </si>
  <si>
    <t>БУДИМИР</t>
  </si>
  <si>
    <r>
      <rPr>
        <b/>
        <sz val="8"/>
        <color theme="1"/>
        <rFont val="Verdana"/>
        <family val="2"/>
        <charset val="204"/>
      </rPr>
      <t xml:space="preserve">КАНДРИНА </t>
    </r>
    <r>
      <rPr>
        <sz val="8"/>
        <color theme="1"/>
        <rFont val="Verdana"/>
        <family val="2"/>
        <charset val="204"/>
      </rPr>
      <t>Дарья, 2006</t>
    </r>
  </si>
  <si>
    <r>
      <rPr>
        <b/>
        <sz val="8"/>
        <color theme="1"/>
        <rFont val="Verdana"/>
        <family val="2"/>
        <charset val="204"/>
      </rPr>
      <t>ШАРГАЕВА</t>
    </r>
    <r>
      <rPr>
        <sz val="8"/>
        <color theme="1"/>
        <rFont val="Verdana"/>
        <family val="2"/>
        <charset val="204"/>
      </rPr>
      <t xml:space="preserve"> Елизавета, 2006</t>
    </r>
  </si>
  <si>
    <r>
      <rPr>
        <b/>
        <sz val="8"/>
        <color theme="1"/>
        <rFont val="Verdana"/>
        <family val="2"/>
        <charset val="204"/>
      </rPr>
      <t xml:space="preserve">ТУРКИНА </t>
    </r>
    <r>
      <rPr>
        <sz val="8"/>
        <color theme="1"/>
        <rFont val="Verdana"/>
        <family val="2"/>
        <charset val="204"/>
      </rPr>
      <t>Дарина, 2005</t>
    </r>
  </si>
  <si>
    <r>
      <rPr>
        <b/>
        <sz val="8"/>
        <color theme="1"/>
        <rFont val="Verdana"/>
        <family val="2"/>
        <charset val="204"/>
      </rPr>
      <t xml:space="preserve">ЕРЕМИНА </t>
    </r>
    <r>
      <rPr>
        <sz val="8"/>
        <color theme="1"/>
        <rFont val="Verdana"/>
        <family val="2"/>
        <charset val="204"/>
      </rPr>
      <t>Марина, 2003</t>
    </r>
  </si>
  <si>
    <r>
      <rPr>
        <b/>
        <sz val="8"/>
        <color theme="1"/>
        <rFont val="Verdana"/>
        <family val="2"/>
        <charset val="204"/>
      </rPr>
      <t xml:space="preserve">ОДИНЦОВА </t>
    </r>
    <r>
      <rPr>
        <sz val="8"/>
        <color theme="1"/>
        <rFont val="Verdana"/>
        <family val="2"/>
        <charset val="204"/>
      </rPr>
      <t>София, 2004</t>
    </r>
  </si>
  <si>
    <t>ГЕЛИКОН</t>
  </si>
  <si>
    <t>ХАММЕР</t>
  </si>
  <si>
    <t>техника</t>
  </si>
  <si>
    <t>Техника</t>
  </si>
  <si>
    <t>Качество исполн.</t>
  </si>
  <si>
    <t>Качество исполнения</t>
  </si>
  <si>
    <t>МАНУСКРИПТ</t>
  </si>
  <si>
    <t>Предварительный приз А. Дети (открытый класс)</t>
  </si>
  <si>
    <t>Предварительный приз А. Дети (мальчики/девочки)</t>
  </si>
  <si>
    <r>
      <t>Судьи:Н-</t>
    </r>
    <r>
      <rPr>
        <sz val="11"/>
        <color theme="1"/>
        <rFont val="Verdana"/>
        <family val="2"/>
        <charset val="204"/>
      </rPr>
      <t>Карпина Н.,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>Голубева О.,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Кузьмина Е.</t>
    </r>
  </si>
  <si>
    <t>Команадный приз. Дети (открытый класс)</t>
  </si>
  <si>
    <t>ТИМАТИ</t>
  </si>
  <si>
    <t>СДЮСШОР Нижегородская область</t>
  </si>
  <si>
    <t>ПЕТЕРГОФФ</t>
  </si>
  <si>
    <t>КСК "Курцево"</t>
  </si>
  <si>
    <t>КСК "Курцево" Нижегородская область</t>
  </si>
  <si>
    <r>
      <rPr>
        <b/>
        <sz val="8"/>
        <color theme="1"/>
        <rFont val="Verdana"/>
        <family val="2"/>
        <charset val="204"/>
      </rPr>
      <t xml:space="preserve">СЕДЫШЕВА </t>
    </r>
    <r>
      <rPr>
        <sz val="8"/>
        <color theme="1"/>
        <rFont val="Verdana"/>
        <family val="2"/>
        <charset val="204"/>
      </rPr>
      <t>Елизавета, 2003</t>
    </r>
  </si>
  <si>
    <t>АЛЬБИАНО</t>
  </si>
  <si>
    <t>КЕНИЯ</t>
  </si>
  <si>
    <r>
      <rPr>
        <b/>
        <sz val="8"/>
        <color theme="1"/>
        <rFont val="Verdana"/>
        <family val="2"/>
        <charset val="204"/>
      </rPr>
      <t xml:space="preserve">АРТЕМЬЕВА </t>
    </r>
    <r>
      <rPr>
        <sz val="8"/>
        <color theme="1"/>
        <rFont val="Verdana"/>
        <family val="2"/>
        <charset val="204"/>
      </rPr>
      <t>Мария, 2003</t>
    </r>
  </si>
  <si>
    <t>Командный приз. Дети(мальчики/девочки)</t>
  </si>
  <si>
    <r>
      <t>Судьи:Н</t>
    </r>
    <r>
      <rPr>
        <sz val="11"/>
        <color theme="1"/>
        <rFont val="Verdana"/>
        <family val="2"/>
        <charset val="204"/>
      </rPr>
      <t>-Карпина Н.,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>Кузьмина Е.,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-Голубева О.</t>
    </r>
  </si>
  <si>
    <r>
      <rPr>
        <b/>
        <sz val="8"/>
        <color theme="1"/>
        <rFont val="Verdana"/>
        <family val="2"/>
        <charset val="204"/>
      </rPr>
      <t xml:space="preserve">САМОЙЛОВА </t>
    </r>
    <r>
      <rPr>
        <sz val="8"/>
        <color theme="1"/>
        <rFont val="Verdana"/>
        <family val="2"/>
        <charset val="204"/>
      </rPr>
      <t>Карина, 2005</t>
    </r>
  </si>
  <si>
    <r>
      <rPr>
        <b/>
        <sz val="8"/>
        <color theme="1"/>
        <rFont val="Verdana"/>
        <family val="2"/>
        <charset val="204"/>
      </rPr>
      <t xml:space="preserve">СТЕПАНОВА </t>
    </r>
    <r>
      <rPr>
        <sz val="8"/>
        <color theme="1"/>
        <rFont val="Verdana"/>
        <family val="2"/>
        <charset val="204"/>
      </rPr>
      <t>Дарья, 1998</t>
    </r>
  </si>
  <si>
    <t>ФЕНИКС</t>
  </si>
  <si>
    <t>3юе</t>
  </si>
  <si>
    <r>
      <t>ПЕРИС-</t>
    </r>
    <r>
      <rPr>
        <sz val="9"/>
        <color theme="1"/>
        <rFont val="Verdana"/>
        <family val="2"/>
        <charset val="204"/>
      </rPr>
      <t>11, коб, рыж, трак</t>
    </r>
  </si>
  <si>
    <r>
      <t>КРУИЗ-</t>
    </r>
    <r>
      <rPr>
        <sz val="9"/>
        <color theme="1"/>
        <rFont val="Verdana"/>
        <family val="2"/>
        <charset val="204"/>
      </rPr>
      <t>12</t>
    </r>
  </si>
  <si>
    <r>
      <rPr>
        <b/>
        <sz val="9"/>
        <color theme="1"/>
        <rFont val="Verdana"/>
        <family val="2"/>
        <charset val="204"/>
      </rPr>
      <t>САМБА-</t>
    </r>
    <r>
      <rPr>
        <sz val="9"/>
        <color theme="1"/>
        <rFont val="Verdana"/>
        <family val="2"/>
        <charset val="204"/>
      </rPr>
      <t>06, коб, сер, гановер, Маркиз, Харьковский конный завод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</si>
</sst>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2"/>
      <name val="Calibri"/>
      <family val="2"/>
      <charset val="204"/>
    </font>
    <font>
      <sz val="9"/>
      <color theme="1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113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1" xfId="0" applyFont="1" applyBorder="1" applyAlignment="1"/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17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textRotation="90" wrapText="1"/>
      <protection locked="0"/>
    </xf>
    <xf numFmtId="164" fontId="15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" fontId="17" fillId="2" borderId="4" xfId="2" applyNumberFormat="1" applyFont="1" applyFill="1" applyBorder="1" applyAlignment="1" applyProtection="1">
      <alignment horizontal="center" vertical="center" textRotation="90" wrapText="1"/>
      <protection locked="0"/>
    </xf>
    <xf numFmtId="164" fontId="17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7" fillId="2" borderId="4" xfId="2" applyFont="1" applyFill="1" applyBorder="1" applyAlignment="1" applyProtection="1">
      <alignment horizontal="center" vertical="center" textRotation="90" wrapText="1"/>
      <protection locked="0"/>
    </xf>
    <xf numFmtId="0" fontId="16" fillId="2" borderId="18" xfId="2" applyFont="1" applyFill="1" applyBorder="1" applyAlignment="1" applyProtection="1">
      <alignment vertical="center"/>
      <protection locked="0"/>
    </xf>
    <xf numFmtId="164" fontId="25" fillId="3" borderId="3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64" fontId="15" fillId="3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2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0" fillId="0" borderId="22" xfId="0" applyBorder="1"/>
    <xf numFmtId="0" fontId="8" fillId="0" borderId="3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1" applyFont="1" applyFill="1" applyBorder="1" applyAlignment="1" applyProtection="1">
      <alignment horizontal="center" vertical="center" textRotation="90" wrapText="1"/>
      <protection locked="0"/>
    </xf>
    <xf numFmtId="0" fontId="16" fillId="2" borderId="4" xfId="1" applyFont="1" applyFill="1" applyBorder="1" applyAlignment="1" applyProtection="1">
      <alignment horizontal="center" vertical="center" textRotation="90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6" fillId="2" borderId="7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center" vertical="center" textRotation="90"/>
      <protection locked="0"/>
    </xf>
    <xf numFmtId="0" fontId="16" fillId="2" borderId="5" xfId="2" applyFont="1" applyFill="1" applyBorder="1" applyAlignment="1" applyProtection="1">
      <alignment horizontal="center" vertical="center" textRotation="90"/>
      <protection locked="0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2" borderId="23" xfId="1" applyFont="1" applyFill="1" applyBorder="1" applyAlignment="1" applyProtection="1">
      <alignment horizontal="center" vertical="center" textRotation="90" wrapText="1"/>
      <protection locked="0"/>
    </xf>
    <xf numFmtId="0" fontId="16" fillId="2" borderId="24" xfId="1" applyFont="1" applyFill="1" applyBorder="1" applyAlignment="1" applyProtection="1">
      <alignment horizontal="center" vertical="center" textRotation="90" wrapText="1"/>
      <protection locked="0"/>
    </xf>
    <xf numFmtId="0" fontId="16" fillId="2" borderId="18" xfId="2" applyFont="1" applyFill="1" applyBorder="1" applyAlignment="1" applyProtection="1">
      <alignment horizontal="center" vertical="center"/>
      <protection locked="0"/>
    </xf>
    <xf numFmtId="0" fontId="16" fillId="2" borderId="19" xfId="2" applyFont="1" applyFill="1" applyBorder="1" applyAlignment="1" applyProtection="1">
      <alignment horizontal="center" vertical="center"/>
      <protection locked="0"/>
    </xf>
    <xf numFmtId="0" fontId="16" fillId="2" borderId="20" xfId="2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0" xfId="1" applyFont="1" applyFill="1" applyBorder="1" applyAlignment="1" applyProtection="1">
      <alignment horizontal="center" vertical="center" wrapText="1"/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0" fontId="16" fillId="2" borderId="15" xfId="2" applyFont="1" applyFill="1" applyBorder="1" applyAlignment="1" applyProtection="1">
      <alignment horizontal="center" vertical="center"/>
      <protection locked="0"/>
    </xf>
    <xf numFmtId="0" fontId="16" fillId="2" borderId="16" xfId="2" applyFont="1" applyFill="1" applyBorder="1" applyAlignment="1" applyProtection="1">
      <alignment horizontal="center" vertical="center"/>
      <protection locked="0"/>
    </xf>
    <xf numFmtId="0" fontId="16" fillId="2" borderId="17" xfId="2" applyFont="1" applyFill="1" applyBorder="1" applyAlignment="1" applyProtection="1">
      <alignment horizontal="center" vertical="center" textRotation="90"/>
      <protection locked="0"/>
    </xf>
    <xf numFmtId="164" fontId="16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5" xfId="1" applyFont="1" applyFill="1" applyBorder="1" applyAlignment="1" applyProtection="1">
      <alignment horizontal="center" vertical="center" textRotation="90" wrapText="1"/>
      <protection locked="0"/>
    </xf>
    <xf numFmtId="0" fontId="16" fillId="2" borderId="0" xfId="1" applyFont="1" applyFill="1" applyBorder="1" applyAlignment="1" applyProtection="1">
      <alignment horizontal="center" vertical="center" textRotation="90" wrapText="1"/>
      <protection locked="0"/>
    </xf>
    <xf numFmtId="0" fontId="16" fillId="2" borderId="14" xfId="1" applyFont="1" applyFill="1" applyBorder="1" applyAlignment="1" applyProtection="1">
      <alignment horizontal="center" vertical="center" textRotation="90" wrapText="1"/>
      <protection locked="0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6" fillId="2" borderId="4" xfId="2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3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workbookViewId="0">
      <selection activeCell="B47" sqref="B47:D47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7.140625" customWidth="1"/>
    <col min="10" max="11" width="6.42578125" customWidth="1"/>
    <col min="12" max="12" width="2.5703125" customWidth="1"/>
    <col min="13" max="13" width="5.28515625" customWidth="1"/>
    <col min="14" max="14" width="6.85546875" customWidth="1"/>
    <col min="15" max="15" width="6.42578125" customWidth="1"/>
    <col min="16" max="16" width="7.5703125" customWidth="1"/>
    <col min="17" max="17" width="6.42578125" customWidth="1"/>
    <col min="18" max="18" width="2.42578125" customWidth="1"/>
    <col min="19" max="19" width="4.85546875" customWidth="1"/>
    <col min="20" max="20" width="6.7109375" customWidth="1"/>
    <col min="21" max="21" width="5.42578125" customWidth="1"/>
    <col min="22" max="22" width="8.140625" customWidth="1"/>
    <col min="23" max="23" width="6.42578125" customWidth="1"/>
    <col min="24" max="25" width="2.42578125" customWidth="1"/>
    <col min="26" max="27" width="6" customWidth="1"/>
    <col min="28" max="28" width="7.28515625" customWidth="1"/>
  </cols>
  <sheetData>
    <row r="1" spans="1:30" ht="24.75" customHeight="1" x14ac:dyDescent="0.25">
      <c r="A1" s="108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30" s="64" customFormat="1" ht="24.75" customHeight="1" x14ac:dyDescent="0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33.75" customHeight="1" x14ac:dyDescent="0.25">
      <c r="A3" s="97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30" ht="15" customHeight="1" x14ac:dyDescent="0.25">
      <c r="A4" s="73" t="s">
        <v>6</v>
      </c>
      <c r="B4" s="75" t="s">
        <v>16</v>
      </c>
      <c r="C4" s="73" t="s">
        <v>2</v>
      </c>
      <c r="D4" s="75" t="s">
        <v>17</v>
      </c>
      <c r="E4" s="75" t="s">
        <v>3</v>
      </c>
      <c r="F4" s="75" t="s">
        <v>4</v>
      </c>
      <c r="G4" s="99" t="s">
        <v>7</v>
      </c>
      <c r="H4" s="100"/>
      <c r="I4" s="100"/>
      <c r="J4" s="100"/>
      <c r="K4" s="100"/>
      <c r="L4" s="101"/>
      <c r="M4" s="99" t="s">
        <v>8</v>
      </c>
      <c r="N4" s="100"/>
      <c r="O4" s="100"/>
      <c r="P4" s="100"/>
      <c r="Q4" s="100"/>
      <c r="R4" s="101"/>
      <c r="S4" s="99" t="s">
        <v>9</v>
      </c>
      <c r="T4" s="100"/>
      <c r="U4" s="100"/>
      <c r="V4" s="100"/>
      <c r="W4" s="100"/>
      <c r="X4" s="101"/>
      <c r="Y4" s="81" t="s">
        <v>19</v>
      </c>
      <c r="Z4" s="73" t="s">
        <v>89</v>
      </c>
      <c r="AA4" s="73" t="s">
        <v>91</v>
      </c>
      <c r="AB4" s="71" t="s">
        <v>11</v>
      </c>
      <c r="AC4" s="105" t="s">
        <v>39</v>
      </c>
      <c r="AD4" s="68"/>
    </row>
    <row r="5" spans="1:30" ht="15" customHeight="1" x14ac:dyDescent="0.25">
      <c r="A5" s="74"/>
      <c r="B5" s="77"/>
      <c r="C5" s="74"/>
      <c r="D5" s="77"/>
      <c r="E5" s="77"/>
      <c r="F5" s="98"/>
      <c r="G5" s="93" t="s">
        <v>88</v>
      </c>
      <c r="H5" s="93"/>
      <c r="I5" s="93" t="s">
        <v>90</v>
      </c>
      <c r="J5" s="93"/>
      <c r="K5" s="93"/>
      <c r="L5" s="93"/>
      <c r="M5" s="93" t="s">
        <v>88</v>
      </c>
      <c r="N5" s="93"/>
      <c r="O5" s="93" t="s">
        <v>90</v>
      </c>
      <c r="P5" s="93"/>
      <c r="Q5" s="93"/>
      <c r="R5" s="93"/>
      <c r="S5" s="93" t="s">
        <v>88</v>
      </c>
      <c r="T5" s="93"/>
      <c r="U5" s="94" t="s">
        <v>90</v>
      </c>
      <c r="V5" s="95"/>
      <c r="W5" s="54"/>
      <c r="X5" s="54"/>
      <c r="Y5" s="102"/>
      <c r="Z5" s="74"/>
      <c r="AA5" s="74"/>
      <c r="AB5" s="72"/>
      <c r="AC5" s="106"/>
      <c r="AD5" s="68"/>
    </row>
    <row r="6" spans="1:30" ht="30.75" customHeight="1" x14ac:dyDescent="0.25">
      <c r="A6" s="74"/>
      <c r="B6" s="77"/>
      <c r="C6" s="74"/>
      <c r="D6" s="77"/>
      <c r="E6" s="77"/>
      <c r="F6" s="77"/>
      <c r="G6" s="51" t="s">
        <v>12</v>
      </c>
      <c r="H6" s="52" t="s">
        <v>13</v>
      </c>
      <c r="I6" s="51" t="s">
        <v>12</v>
      </c>
      <c r="J6" s="52" t="s">
        <v>13</v>
      </c>
      <c r="K6" s="52" t="s">
        <v>11</v>
      </c>
      <c r="L6" s="53" t="s">
        <v>6</v>
      </c>
      <c r="M6" s="51" t="s">
        <v>12</v>
      </c>
      <c r="N6" s="52" t="s">
        <v>13</v>
      </c>
      <c r="O6" s="51" t="s">
        <v>12</v>
      </c>
      <c r="P6" s="52" t="s">
        <v>13</v>
      </c>
      <c r="Q6" s="52" t="s">
        <v>11</v>
      </c>
      <c r="R6" s="53" t="s">
        <v>6</v>
      </c>
      <c r="S6" s="51" t="s">
        <v>12</v>
      </c>
      <c r="T6" s="52" t="s">
        <v>13</v>
      </c>
      <c r="U6" s="51" t="s">
        <v>12</v>
      </c>
      <c r="V6" s="52" t="s">
        <v>13</v>
      </c>
      <c r="W6" s="52" t="s">
        <v>11</v>
      </c>
      <c r="X6" s="53" t="s">
        <v>6</v>
      </c>
      <c r="Y6" s="110"/>
      <c r="Z6" s="74"/>
      <c r="AA6" s="74"/>
      <c r="AB6" s="72"/>
      <c r="AC6" s="107"/>
      <c r="AD6" s="68"/>
    </row>
    <row r="7" spans="1:30" s="38" customFormat="1" ht="24.75" customHeight="1" x14ac:dyDescent="0.25">
      <c r="A7" s="57">
        <f>RANK(AB7,AB$7:AB$17,0)</f>
        <v>1</v>
      </c>
      <c r="B7" s="65" t="s">
        <v>64</v>
      </c>
      <c r="C7" s="66">
        <v>2</v>
      </c>
      <c r="D7" s="67" t="s">
        <v>63</v>
      </c>
      <c r="E7" s="58" t="s">
        <v>18</v>
      </c>
      <c r="F7" s="58" t="s">
        <v>24</v>
      </c>
      <c r="G7" s="59">
        <v>147</v>
      </c>
      <c r="H7" s="60">
        <f t="shared" ref="H7:H17" si="0">G7/2.2</f>
        <v>66.818181818181813</v>
      </c>
      <c r="I7" s="59">
        <v>28</v>
      </c>
      <c r="J7" s="60">
        <f t="shared" ref="J7:J17" si="1">I7/0.4</f>
        <v>70</v>
      </c>
      <c r="K7" s="60">
        <f t="shared" ref="K7:K17" si="2">(H7+J7)/2</f>
        <v>68.409090909090907</v>
      </c>
      <c r="L7" s="61">
        <f>RANK(K7,K$7:K$17,0)</f>
        <v>1</v>
      </c>
      <c r="M7" s="59">
        <v>149</v>
      </c>
      <c r="N7" s="60">
        <f t="shared" ref="N7:N17" si="3">M7/2.2</f>
        <v>67.72727272727272</v>
      </c>
      <c r="O7" s="59">
        <v>27.5</v>
      </c>
      <c r="P7" s="60">
        <f t="shared" ref="P7:P17" si="4">O7/0.4</f>
        <v>68.75</v>
      </c>
      <c r="Q7" s="60">
        <f t="shared" ref="Q7:Q17" si="5">(N7+P7)/2</f>
        <v>68.23863636363636</v>
      </c>
      <c r="R7" s="61">
        <f>RANK(Q7,Q$7:Q$17,0)</f>
        <v>1</v>
      </c>
      <c r="S7" s="59">
        <v>145</v>
      </c>
      <c r="T7" s="60">
        <f t="shared" ref="T7:T17" si="6">S7/2.2</f>
        <v>65.909090909090907</v>
      </c>
      <c r="U7" s="59">
        <v>26.5</v>
      </c>
      <c r="V7" s="60">
        <f t="shared" ref="V7:V17" si="7">U7/0.4</f>
        <v>66.25</v>
      </c>
      <c r="W7" s="60">
        <f t="shared" ref="W7:W17" si="8">(T7+V7)/2</f>
        <v>66.079545454545453</v>
      </c>
      <c r="X7" s="61">
        <f>RANK(W7,W$7:W$17,0)</f>
        <v>1</v>
      </c>
      <c r="Y7" s="61"/>
      <c r="Z7" s="62">
        <f>(H7+N7+T7)/3</f>
        <v>66.818181818181813</v>
      </c>
      <c r="AA7" s="62">
        <f>(J7+P7+V7)/3</f>
        <v>68.333333333333329</v>
      </c>
      <c r="AB7" s="63">
        <f>(K7+Q7+W7)/3</f>
        <v>67.575757575757564</v>
      </c>
      <c r="AC7" s="32" t="s">
        <v>27</v>
      </c>
    </row>
    <row r="8" spans="1:30" s="38" customFormat="1" ht="24.75" customHeight="1" x14ac:dyDescent="0.25">
      <c r="A8" s="57">
        <f t="shared" ref="A8:A17" si="9">RANK(AB8,AB$7:AB$17,0)</f>
        <v>2</v>
      </c>
      <c r="B8" s="48" t="s">
        <v>62</v>
      </c>
      <c r="C8" s="36" t="s">
        <v>20</v>
      </c>
      <c r="D8" s="44" t="s">
        <v>46</v>
      </c>
      <c r="E8" s="36" t="s">
        <v>18</v>
      </c>
      <c r="F8" s="36" t="s">
        <v>24</v>
      </c>
      <c r="G8" s="15">
        <v>144.5</v>
      </c>
      <c r="H8" s="37">
        <f t="shared" si="0"/>
        <v>65.681818181818173</v>
      </c>
      <c r="I8" s="15">
        <v>26.5</v>
      </c>
      <c r="J8" s="37">
        <f t="shared" si="1"/>
        <v>66.25</v>
      </c>
      <c r="K8" s="37">
        <f t="shared" si="2"/>
        <v>65.965909090909093</v>
      </c>
      <c r="L8" s="61">
        <f t="shared" ref="L8:L17" si="10">RANK(K8,K$7:K$17,0)</f>
        <v>5</v>
      </c>
      <c r="M8" s="15">
        <v>147.5</v>
      </c>
      <c r="N8" s="37">
        <f t="shared" si="3"/>
        <v>67.045454545454547</v>
      </c>
      <c r="O8" s="15">
        <v>26.5</v>
      </c>
      <c r="P8" s="37">
        <f t="shared" si="4"/>
        <v>66.25</v>
      </c>
      <c r="Q8" s="37">
        <f t="shared" si="5"/>
        <v>66.64772727272728</v>
      </c>
      <c r="R8" s="61">
        <f t="shared" ref="R8:R17" si="11">RANK(Q8,Q$7:Q$17,0)</f>
        <v>2</v>
      </c>
      <c r="S8" s="15">
        <v>141.5</v>
      </c>
      <c r="T8" s="37">
        <f t="shared" si="6"/>
        <v>64.318181818181813</v>
      </c>
      <c r="U8" s="15">
        <v>26</v>
      </c>
      <c r="V8" s="37">
        <f t="shared" si="7"/>
        <v>65</v>
      </c>
      <c r="W8" s="37">
        <f t="shared" si="8"/>
        <v>64.659090909090907</v>
      </c>
      <c r="X8" s="61">
        <f t="shared" ref="X8:X17" si="12">RANK(W8,W$7:W$17,0)</f>
        <v>3</v>
      </c>
      <c r="Y8" s="4"/>
      <c r="Z8" s="50">
        <f>(H8+N8+T8)/3</f>
        <v>65.681818181818173</v>
      </c>
      <c r="AA8" s="50">
        <f>(J8+P8+V8)/3</f>
        <v>65.833333333333329</v>
      </c>
      <c r="AB8" s="9">
        <f>(K8+Q8+W8)/3</f>
        <v>65.757575757575765</v>
      </c>
      <c r="AC8" s="32" t="s">
        <v>27</v>
      </c>
    </row>
    <row r="9" spans="1:30" s="38" customFormat="1" ht="24.75" customHeight="1" x14ac:dyDescent="0.25">
      <c r="A9" s="57">
        <f t="shared" si="9"/>
        <v>3</v>
      </c>
      <c r="B9" s="40" t="s">
        <v>82</v>
      </c>
      <c r="C9" s="12">
        <v>3</v>
      </c>
      <c r="D9" s="43" t="s">
        <v>46</v>
      </c>
      <c r="E9" s="12" t="s">
        <v>18</v>
      </c>
      <c r="F9" s="12" t="s">
        <v>24</v>
      </c>
      <c r="G9" s="15">
        <v>146.5</v>
      </c>
      <c r="H9" s="37">
        <f t="shared" si="0"/>
        <v>66.590909090909079</v>
      </c>
      <c r="I9" s="15">
        <v>27.5</v>
      </c>
      <c r="J9" s="37">
        <f t="shared" si="1"/>
        <v>68.75</v>
      </c>
      <c r="K9" s="37">
        <f t="shared" si="2"/>
        <v>67.670454545454533</v>
      </c>
      <c r="L9" s="61">
        <f t="shared" si="10"/>
        <v>2</v>
      </c>
      <c r="M9" s="15">
        <v>145.5</v>
      </c>
      <c r="N9" s="37">
        <f t="shared" si="3"/>
        <v>66.136363636363626</v>
      </c>
      <c r="O9" s="15">
        <v>26.5</v>
      </c>
      <c r="P9" s="37">
        <f t="shared" si="4"/>
        <v>66.25</v>
      </c>
      <c r="Q9" s="37">
        <f t="shared" si="5"/>
        <v>66.193181818181813</v>
      </c>
      <c r="R9" s="61">
        <f t="shared" si="11"/>
        <v>4</v>
      </c>
      <c r="S9" s="15">
        <v>141</v>
      </c>
      <c r="T9" s="37">
        <f t="shared" si="6"/>
        <v>64.090909090909079</v>
      </c>
      <c r="U9" s="15">
        <v>26</v>
      </c>
      <c r="V9" s="37">
        <f t="shared" si="7"/>
        <v>65</v>
      </c>
      <c r="W9" s="37">
        <f t="shared" si="8"/>
        <v>64.545454545454533</v>
      </c>
      <c r="X9" s="61">
        <f t="shared" si="12"/>
        <v>4</v>
      </c>
      <c r="Y9" s="4"/>
      <c r="Z9" s="10">
        <f>G9+M9+S9</f>
        <v>433</v>
      </c>
      <c r="AA9" s="50">
        <f t="shared" ref="AA9:AA17" si="13">(J9+P9+V9)/3</f>
        <v>66.666666666666671</v>
      </c>
      <c r="AB9" s="9">
        <f>(H9+N9+T9)/3</f>
        <v>65.606060606060581</v>
      </c>
      <c r="AC9" s="32" t="s">
        <v>27</v>
      </c>
    </row>
    <row r="10" spans="1:30" s="38" customFormat="1" ht="24.75" customHeight="1" x14ac:dyDescent="0.25">
      <c r="A10" s="57">
        <f t="shared" si="9"/>
        <v>4</v>
      </c>
      <c r="B10" s="41" t="s">
        <v>51</v>
      </c>
      <c r="C10" s="36" t="s">
        <v>61</v>
      </c>
      <c r="D10" s="44" t="s">
        <v>44</v>
      </c>
      <c r="E10" s="36" t="s">
        <v>18</v>
      </c>
      <c r="F10" s="36" t="s">
        <v>24</v>
      </c>
      <c r="G10" s="15">
        <v>144.5</v>
      </c>
      <c r="H10" s="37">
        <f t="shared" si="0"/>
        <v>65.681818181818173</v>
      </c>
      <c r="I10" s="15">
        <v>27.5</v>
      </c>
      <c r="J10" s="37">
        <f t="shared" si="1"/>
        <v>68.75</v>
      </c>
      <c r="K10" s="37">
        <f t="shared" si="2"/>
        <v>67.215909090909093</v>
      </c>
      <c r="L10" s="61">
        <f t="shared" si="10"/>
        <v>3</v>
      </c>
      <c r="M10" s="15">
        <v>145.5</v>
      </c>
      <c r="N10" s="37">
        <f t="shared" si="3"/>
        <v>66.136363636363626</v>
      </c>
      <c r="O10" s="15">
        <v>26.5</v>
      </c>
      <c r="P10" s="37">
        <f t="shared" si="4"/>
        <v>66.25</v>
      </c>
      <c r="Q10" s="37">
        <f t="shared" si="5"/>
        <v>66.193181818181813</v>
      </c>
      <c r="R10" s="61">
        <f t="shared" si="11"/>
        <v>4</v>
      </c>
      <c r="S10" s="15">
        <v>135.5</v>
      </c>
      <c r="T10" s="37">
        <f t="shared" si="6"/>
        <v>61.590909090909086</v>
      </c>
      <c r="U10" s="15">
        <v>26</v>
      </c>
      <c r="V10" s="37">
        <f t="shared" si="7"/>
        <v>65</v>
      </c>
      <c r="W10" s="37">
        <f t="shared" si="8"/>
        <v>63.295454545454547</v>
      </c>
      <c r="X10" s="61">
        <f t="shared" si="12"/>
        <v>7</v>
      </c>
      <c r="Y10" s="4"/>
      <c r="Z10" s="50">
        <f>(H10+N10+T10)/3</f>
        <v>64.469696969696969</v>
      </c>
      <c r="AA10" s="50">
        <f t="shared" si="13"/>
        <v>66.666666666666671</v>
      </c>
      <c r="AB10" s="9">
        <f>(K10+Q10+W10)/3</f>
        <v>65.568181818181813</v>
      </c>
      <c r="AC10" s="32" t="s">
        <v>27</v>
      </c>
    </row>
    <row r="11" spans="1:30" ht="24.75" customHeight="1" x14ac:dyDescent="0.25">
      <c r="A11" s="57">
        <f t="shared" si="9"/>
        <v>5</v>
      </c>
      <c r="B11" s="41" t="s">
        <v>54</v>
      </c>
      <c r="C11" s="36">
        <v>2</v>
      </c>
      <c r="D11" s="41" t="s">
        <v>47</v>
      </c>
      <c r="E11" s="36" t="s">
        <v>22</v>
      </c>
      <c r="F11" s="36" t="s">
        <v>60</v>
      </c>
      <c r="G11" s="15">
        <v>140</v>
      </c>
      <c r="H11" s="37">
        <f t="shared" si="0"/>
        <v>63.636363636363633</v>
      </c>
      <c r="I11" s="15">
        <v>26</v>
      </c>
      <c r="J11" s="37">
        <f t="shared" si="1"/>
        <v>65</v>
      </c>
      <c r="K11" s="37">
        <f t="shared" si="2"/>
        <v>64.318181818181813</v>
      </c>
      <c r="L11" s="61">
        <f t="shared" si="10"/>
        <v>8</v>
      </c>
      <c r="M11" s="15">
        <v>146</v>
      </c>
      <c r="N11" s="37">
        <f t="shared" si="3"/>
        <v>66.36363636363636</v>
      </c>
      <c r="O11" s="15">
        <v>26.5</v>
      </c>
      <c r="P11" s="37">
        <f t="shared" si="4"/>
        <v>66.25</v>
      </c>
      <c r="Q11" s="37">
        <f t="shared" si="5"/>
        <v>66.306818181818187</v>
      </c>
      <c r="R11" s="61">
        <f t="shared" si="11"/>
        <v>3</v>
      </c>
      <c r="S11" s="15">
        <v>142</v>
      </c>
      <c r="T11" s="37">
        <f t="shared" si="6"/>
        <v>64.545454545454547</v>
      </c>
      <c r="U11" s="15">
        <v>26.5</v>
      </c>
      <c r="V11" s="37">
        <f t="shared" si="7"/>
        <v>66.25</v>
      </c>
      <c r="W11" s="37">
        <f t="shared" si="8"/>
        <v>65.39772727272728</v>
      </c>
      <c r="X11" s="61">
        <f t="shared" si="12"/>
        <v>2</v>
      </c>
      <c r="Y11" s="4"/>
      <c r="Z11" s="50">
        <f>(H11+N11+T11)/3</f>
        <v>64.848484848484858</v>
      </c>
      <c r="AA11" s="50">
        <f t="shared" si="13"/>
        <v>65.833333333333329</v>
      </c>
      <c r="AB11" s="9">
        <f>(K11+Q11+W11)/3</f>
        <v>65.340909090909093</v>
      </c>
      <c r="AC11" s="32" t="s">
        <v>27</v>
      </c>
    </row>
    <row r="12" spans="1:30" ht="24.75" customHeight="1" x14ac:dyDescent="0.25">
      <c r="A12" s="57">
        <f t="shared" si="9"/>
        <v>6</v>
      </c>
      <c r="B12" s="41" t="s">
        <v>81</v>
      </c>
      <c r="C12" s="36">
        <v>3</v>
      </c>
      <c r="D12" s="44" t="s">
        <v>44</v>
      </c>
      <c r="E12" s="36" t="s">
        <v>18</v>
      </c>
      <c r="F12" s="36" t="s">
        <v>24</v>
      </c>
      <c r="G12" s="15">
        <v>145</v>
      </c>
      <c r="H12" s="37">
        <f t="shared" si="0"/>
        <v>65.909090909090907</v>
      </c>
      <c r="I12" s="15">
        <v>26</v>
      </c>
      <c r="J12" s="37">
        <f t="shared" si="1"/>
        <v>65</v>
      </c>
      <c r="K12" s="37">
        <f t="shared" si="2"/>
        <v>65.454545454545453</v>
      </c>
      <c r="L12" s="61">
        <f t="shared" si="10"/>
        <v>6</v>
      </c>
      <c r="M12" s="15">
        <v>146.5</v>
      </c>
      <c r="N12" s="37">
        <f t="shared" si="3"/>
        <v>66.590909090909079</v>
      </c>
      <c r="O12" s="15">
        <v>25.5</v>
      </c>
      <c r="P12" s="37">
        <f t="shared" si="4"/>
        <v>63.75</v>
      </c>
      <c r="Q12" s="37">
        <f t="shared" si="5"/>
        <v>65.170454545454533</v>
      </c>
      <c r="R12" s="61">
        <f t="shared" si="11"/>
        <v>6</v>
      </c>
      <c r="S12" s="15">
        <v>138</v>
      </c>
      <c r="T12" s="37">
        <f t="shared" si="6"/>
        <v>62.72727272727272</v>
      </c>
      <c r="U12" s="15">
        <v>24</v>
      </c>
      <c r="V12" s="37">
        <f t="shared" si="7"/>
        <v>60</v>
      </c>
      <c r="W12" s="37">
        <f t="shared" si="8"/>
        <v>61.36363636363636</v>
      </c>
      <c r="X12" s="61">
        <f t="shared" si="12"/>
        <v>9</v>
      </c>
      <c r="Y12" s="4"/>
      <c r="Z12" s="10">
        <f>G12+M12+S12</f>
        <v>429.5</v>
      </c>
      <c r="AA12" s="50">
        <f t="shared" si="13"/>
        <v>62.916666666666664</v>
      </c>
      <c r="AB12" s="9">
        <f>(H12+N12+T12)/3</f>
        <v>65.075757575757578</v>
      </c>
      <c r="AC12" s="32" t="s">
        <v>27</v>
      </c>
    </row>
    <row r="13" spans="1:30" ht="24.75" customHeight="1" x14ac:dyDescent="0.25">
      <c r="A13" s="57">
        <f t="shared" si="9"/>
        <v>7</v>
      </c>
      <c r="B13" s="41" t="s">
        <v>52</v>
      </c>
      <c r="C13" s="36" t="s">
        <v>27</v>
      </c>
      <c r="D13" s="44" t="s">
        <v>46</v>
      </c>
      <c r="E13" s="36" t="s">
        <v>18</v>
      </c>
      <c r="F13" s="36" t="s">
        <v>24</v>
      </c>
      <c r="G13" s="15">
        <v>145.5</v>
      </c>
      <c r="H13" s="37">
        <f t="shared" si="0"/>
        <v>66.136363636363626</v>
      </c>
      <c r="I13" s="15">
        <v>27</v>
      </c>
      <c r="J13" s="37">
        <f t="shared" si="1"/>
        <v>67.5</v>
      </c>
      <c r="K13" s="37">
        <f t="shared" si="2"/>
        <v>66.818181818181813</v>
      </c>
      <c r="L13" s="61">
        <f t="shared" si="10"/>
        <v>4</v>
      </c>
      <c r="M13" s="15">
        <v>140</v>
      </c>
      <c r="N13" s="37">
        <f t="shared" si="3"/>
        <v>63.636363636363633</v>
      </c>
      <c r="O13" s="15">
        <v>25.5</v>
      </c>
      <c r="P13" s="37">
        <f t="shared" si="4"/>
        <v>63.75</v>
      </c>
      <c r="Q13" s="37">
        <f t="shared" si="5"/>
        <v>63.693181818181813</v>
      </c>
      <c r="R13" s="61">
        <f t="shared" si="11"/>
        <v>9</v>
      </c>
      <c r="S13" s="15">
        <v>139.5</v>
      </c>
      <c r="T13" s="37">
        <f t="shared" si="6"/>
        <v>63.409090909090907</v>
      </c>
      <c r="U13" s="15">
        <v>25</v>
      </c>
      <c r="V13" s="37">
        <f t="shared" si="7"/>
        <v>62.5</v>
      </c>
      <c r="W13" s="37">
        <f t="shared" si="8"/>
        <v>62.954545454545453</v>
      </c>
      <c r="X13" s="61">
        <f t="shared" si="12"/>
        <v>8</v>
      </c>
      <c r="Y13" s="4"/>
      <c r="Z13" s="50">
        <f>(H13+N13+T13)/3</f>
        <v>64.393939393939391</v>
      </c>
      <c r="AA13" s="50">
        <f t="shared" si="13"/>
        <v>64.583333333333329</v>
      </c>
      <c r="AB13" s="9">
        <f>(K13+Q13+W13)/3</f>
        <v>64.48863636363636</v>
      </c>
      <c r="AC13" s="32" t="s">
        <v>27</v>
      </c>
    </row>
    <row r="14" spans="1:30" ht="24.75" customHeight="1" x14ac:dyDescent="0.25">
      <c r="A14" s="57">
        <f t="shared" si="9"/>
        <v>8</v>
      </c>
      <c r="B14" s="41" t="s">
        <v>53</v>
      </c>
      <c r="C14" s="36" t="s">
        <v>61</v>
      </c>
      <c r="D14" s="42" t="s">
        <v>43</v>
      </c>
      <c r="E14" s="36" t="s">
        <v>18</v>
      </c>
      <c r="F14" s="36" t="s">
        <v>24</v>
      </c>
      <c r="G14" s="15">
        <v>141.5</v>
      </c>
      <c r="H14" s="37">
        <f t="shared" si="0"/>
        <v>64.318181818181813</v>
      </c>
      <c r="I14" s="15">
        <v>26</v>
      </c>
      <c r="J14" s="37">
        <f t="shared" si="1"/>
        <v>65</v>
      </c>
      <c r="K14" s="37">
        <f t="shared" si="2"/>
        <v>64.659090909090907</v>
      </c>
      <c r="L14" s="61">
        <f t="shared" si="10"/>
        <v>7</v>
      </c>
      <c r="M14" s="15">
        <v>140</v>
      </c>
      <c r="N14" s="37">
        <f t="shared" si="3"/>
        <v>63.636363636363633</v>
      </c>
      <c r="O14" s="15">
        <v>26</v>
      </c>
      <c r="P14" s="37">
        <f t="shared" si="4"/>
        <v>65</v>
      </c>
      <c r="Q14" s="37">
        <f t="shared" si="5"/>
        <v>64.318181818181813</v>
      </c>
      <c r="R14" s="61">
        <f t="shared" si="11"/>
        <v>7</v>
      </c>
      <c r="S14" s="15">
        <v>139</v>
      </c>
      <c r="T14" s="37">
        <f t="shared" si="6"/>
        <v>63.18181818181818</v>
      </c>
      <c r="U14" s="15">
        <v>26</v>
      </c>
      <c r="V14" s="37">
        <f t="shared" si="7"/>
        <v>65</v>
      </c>
      <c r="W14" s="37">
        <f t="shared" si="8"/>
        <v>64.090909090909093</v>
      </c>
      <c r="X14" s="61">
        <f t="shared" si="12"/>
        <v>5</v>
      </c>
      <c r="Y14" s="4"/>
      <c r="Z14" s="50">
        <f>(H14+N14+T14)/3</f>
        <v>63.712121212121211</v>
      </c>
      <c r="AA14" s="50">
        <f t="shared" si="13"/>
        <v>65</v>
      </c>
      <c r="AB14" s="9">
        <f>(K14+Q14+W14)/3</f>
        <v>64.356060606060609</v>
      </c>
      <c r="AC14" s="32" t="s">
        <v>27</v>
      </c>
    </row>
    <row r="15" spans="1:30" ht="24.75" customHeight="1" x14ac:dyDescent="0.25">
      <c r="A15" s="57">
        <f t="shared" si="9"/>
        <v>9</v>
      </c>
      <c r="B15" s="41" t="s">
        <v>48</v>
      </c>
      <c r="C15" s="49" t="s">
        <v>61</v>
      </c>
      <c r="D15" s="41" t="s">
        <v>45</v>
      </c>
      <c r="E15" s="36" t="s">
        <v>18</v>
      </c>
      <c r="F15" s="36" t="s">
        <v>24</v>
      </c>
      <c r="G15" s="15">
        <v>140</v>
      </c>
      <c r="H15" s="37">
        <f t="shared" si="0"/>
        <v>63.636363636363633</v>
      </c>
      <c r="I15" s="15">
        <v>25.5</v>
      </c>
      <c r="J15" s="37">
        <f t="shared" si="1"/>
        <v>63.75</v>
      </c>
      <c r="K15" s="37">
        <f t="shared" si="2"/>
        <v>63.693181818181813</v>
      </c>
      <c r="L15" s="61">
        <f t="shared" si="10"/>
        <v>10</v>
      </c>
      <c r="M15" s="15">
        <v>142.5</v>
      </c>
      <c r="N15" s="37">
        <f t="shared" si="3"/>
        <v>64.772727272727266</v>
      </c>
      <c r="O15" s="15">
        <v>25.5</v>
      </c>
      <c r="P15" s="37">
        <f t="shared" si="4"/>
        <v>63.75</v>
      </c>
      <c r="Q15" s="37">
        <f t="shared" si="5"/>
        <v>64.261363636363626</v>
      </c>
      <c r="R15" s="61">
        <f t="shared" si="11"/>
        <v>8</v>
      </c>
      <c r="S15" s="15">
        <v>137.5</v>
      </c>
      <c r="T15" s="37">
        <f t="shared" si="6"/>
        <v>62.499999999999993</v>
      </c>
      <c r="U15" s="15">
        <v>24</v>
      </c>
      <c r="V15" s="37">
        <f t="shared" si="7"/>
        <v>60</v>
      </c>
      <c r="W15" s="37">
        <f t="shared" si="8"/>
        <v>61.25</v>
      </c>
      <c r="X15" s="61">
        <f t="shared" si="12"/>
        <v>10</v>
      </c>
      <c r="Y15" s="4"/>
      <c r="Z15" s="10">
        <f>G15+M15+S15</f>
        <v>420</v>
      </c>
      <c r="AA15" s="50">
        <f t="shared" si="13"/>
        <v>62.5</v>
      </c>
      <c r="AB15" s="9">
        <f>(H15+N15+T15)/3</f>
        <v>63.636363636363633</v>
      </c>
      <c r="AC15" s="32" t="s">
        <v>27</v>
      </c>
    </row>
    <row r="16" spans="1:30" ht="24.75" customHeight="1" x14ac:dyDescent="0.25">
      <c r="A16" s="57">
        <f t="shared" si="9"/>
        <v>10</v>
      </c>
      <c r="B16" s="16" t="s">
        <v>26</v>
      </c>
      <c r="C16" s="5" t="s">
        <v>20</v>
      </c>
      <c r="D16" s="42" t="s">
        <v>43</v>
      </c>
      <c r="E16" s="36" t="s">
        <v>18</v>
      </c>
      <c r="F16" s="36" t="s">
        <v>24</v>
      </c>
      <c r="G16" s="15">
        <v>138.58000000000001</v>
      </c>
      <c r="H16" s="37">
        <f t="shared" si="0"/>
        <v>62.990909090909092</v>
      </c>
      <c r="I16" s="15">
        <v>25.5</v>
      </c>
      <c r="J16" s="37">
        <f t="shared" si="1"/>
        <v>63.75</v>
      </c>
      <c r="K16" s="37">
        <f t="shared" si="2"/>
        <v>63.37045454545455</v>
      </c>
      <c r="L16" s="61">
        <f t="shared" si="10"/>
        <v>11</v>
      </c>
      <c r="M16" s="15">
        <v>139</v>
      </c>
      <c r="N16" s="37">
        <f t="shared" si="3"/>
        <v>63.18181818181818</v>
      </c>
      <c r="O16" s="15">
        <v>25.5</v>
      </c>
      <c r="P16" s="37">
        <f t="shared" si="4"/>
        <v>63.75</v>
      </c>
      <c r="Q16" s="37">
        <f t="shared" si="5"/>
        <v>63.465909090909093</v>
      </c>
      <c r="R16" s="61">
        <f t="shared" si="11"/>
        <v>10</v>
      </c>
      <c r="S16" s="15">
        <v>138.5</v>
      </c>
      <c r="T16" s="37">
        <f t="shared" si="6"/>
        <v>62.954545454545446</v>
      </c>
      <c r="U16" s="15">
        <v>26</v>
      </c>
      <c r="V16" s="37">
        <f t="shared" si="7"/>
        <v>65</v>
      </c>
      <c r="W16" s="37">
        <f t="shared" si="8"/>
        <v>63.97727272727272</v>
      </c>
      <c r="X16" s="61">
        <f t="shared" si="12"/>
        <v>6</v>
      </c>
      <c r="Y16" s="4"/>
      <c r="Z16" s="50">
        <f>(H16+N16+T16)/3</f>
        <v>63.042424242424239</v>
      </c>
      <c r="AA16" s="50">
        <f t="shared" si="13"/>
        <v>64.166666666666671</v>
      </c>
      <c r="AB16" s="9">
        <f>(K16+Q16+W16)/3</f>
        <v>63.604545454545452</v>
      </c>
      <c r="AC16" s="32" t="s">
        <v>27</v>
      </c>
    </row>
    <row r="17" spans="1:29" ht="24.75" customHeight="1" x14ac:dyDescent="0.25">
      <c r="A17" s="57">
        <f t="shared" si="9"/>
        <v>11</v>
      </c>
      <c r="B17" s="41" t="s">
        <v>50</v>
      </c>
      <c r="C17" s="36" t="s">
        <v>20</v>
      </c>
      <c r="D17" s="42" t="s">
        <v>43</v>
      </c>
      <c r="E17" s="36" t="s">
        <v>18</v>
      </c>
      <c r="F17" s="36" t="s">
        <v>24</v>
      </c>
      <c r="G17" s="15">
        <v>138.5</v>
      </c>
      <c r="H17" s="37">
        <f t="shared" si="0"/>
        <v>62.954545454545446</v>
      </c>
      <c r="I17" s="15">
        <v>26</v>
      </c>
      <c r="J17" s="37">
        <f t="shared" si="1"/>
        <v>65</v>
      </c>
      <c r="K17" s="37">
        <f t="shared" si="2"/>
        <v>63.97727272727272</v>
      </c>
      <c r="L17" s="61">
        <f t="shared" si="10"/>
        <v>9</v>
      </c>
      <c r="M17" s="15">
        <v>129.5</v>
      </c>
      <c r="N17" s="37">
        <f t="shared" si="3"/>
        <v>58.86363636363636</v>
      </c>
      <c r="O17" s="15">
        <v>25</v>
      </c>
      <c r="P17" s="37">
        <f t="shared" si="4"/>
        <v>62.5</v>
      </c>
      <c r="Q17" s="37">
        <f t="shared" si="5"/>
        <v>60.68181818181818</v>
      </c>
      <c r="R17" s="61">
        <f t="shared" si="11"/>
        <v>11</v>
      </c>
      <c r="S17" s="15">
        <v>134.5</v>
      </c>
      <c r="T17" s="37">
        <f t="shared" si="6"/>
        <v>61.136363636363633</v>
      </c>
      <c r="U17" s="15">
        <v>24.5</v>
      </c>
      <c r="V17" s="37">
        <f t="shared" si="7"/>
        <v>61.25</v>
      </c>
      <c r="W17" s="37">
        <f t="shared" si="8"/>
        <v>61.193181818181813</v>
      </c>
      <c r="X17" s="61">
        <f t="shared" si="12"/>
        <v>11</v>
      </c>
      <c r="Y17" s="4"/>
      <c r="Z17" s="50">
        <f>(H17+N17+T17)/3</f>
        <v>60.984848484848477</v>
      </c>
      <c r="AA17" s="50">
        <f t="shared" si="13"/>
        <v>62.916666666666664</v>
      </c>
      <c r="AB17" s="9">
        <f>(K17+Q17+W17)/3</f>
        <v>61.950757575757571</v>
      </c>
      <c r="AC17" s="32" t="s">
        <v>111</v>
      </c>
    </row>
    <row r="18" spans="1:29" ht="27.75" customHeight="1" x14ac:dyDescent="0.25">
      <c r="A18" s="96" t="s">
        <v>106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9" ht="25.5" customHeight="1" x14ac:dyDescent="0.25">
      <c r="A19" s="97" t="s">
        <v>107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9" ht="15.75" x14ac:dyDescent="0.25">
      <c r="A20" s="3" t="s">
        <v>1</v>
      </c>
      <c r="B20" s="3"/>
      <c r="C20" s="1"/>
      <c r="D20" s="1"/>
      <c r="E20" s="2"/>
      <c r="S20" s="14"/>
      <c r="Z20" s="83">
        <v>43849</v>
      </c>
      <c r="AA20" s="83"/>
      <c r="AB20" s="84"/>
    </row>
    <row r="21" spans="1:29" ht="15" customHeight="1" x14ac:dyDescent="0.25">
      <c r="A21" s="73" t="s">
        <v>6</v>
      </c>
      <c r="B21" s="75" t="s">
        <v>16</v>
      </c>
      <c r="C21" s="73" t="s">
        <v>2</v>
      </c>
      <c r="D21" s="75" t="s">
        <v>17</v>
      </c>
      <c r="E21" s="75" t="s">
        <v>3</v>
      </c>
      <c r="F21" s="75" t="s">
        <v>4</v>
      </c>
      <c r="G21" s="99" t="s">
        <v>7</v>
      </c>
      <c r="H21" s="100"/>
      <c r="I21" s="100"/>
      <c r="J21" s="100"/>
      <c r="K21" s="100"/>
      <c r="L21" s="101"/>
      <c r="M21" s="99" t="s">
        <v>8</v>
      </c>
      <c r="N21" s="100"/>
      <c r="O21" s="100"/>
      <c r="P21" s="100"/>
      <c r="Q21" s="100"/>
      <c r="R21" s="101"/>
      <c r="S21" s="99" t="s">
        <v>9</v>
      </c>
      <c r="T21" s="100"/>
      <c r="U21" s="100"/>
      <c r="V21" s="100"/>
      <c r="W21" s="100"/>
      <c r="X21" s="101"/>
      <c r="Y21" s="81" t="s">
        <v>19</v>
      </c>
      <c r="Z21" s="73" t="s">
        <v>89</v>
      </c>
      <c r="AA21" s="73" t="s">
        <v>91</v>
      </c>
      <c r="AB21" s="103" t="s">
        <v>11</v>
      </c>
      <c r="AC21" s="91" t="s">
        <v>39</v>
      </c>
    </row>
    <row r="22" spans="1:29" ht="15" customHeight="1" x14ac:dyDescent="0.25">
      <c r="A22" s="74"/>
      <c r="B22" s="77"/>
      <c r="C22" s="74"/>
      <c r="D22" s="77"/>
      <c r="E22" s="77"/>
      <c r="F22" s="98"/>
      <c r="G22" s="93" t="s">
        <v>88</v>
      </c>
      <c r="H22" s="93"/>
      <c r="I22" s="93" t="s">
        <v>90</v>
      </c>
      <c r="J22" s="93"/>
      <c r="K22" s="93"/>
      <c r="L22" s="93"/>
      <c r="M22" s="93" t="s">
        <v>88</v>
      </c>
      <c r="N22" s="93"/>
      <c r="O22" s="93" t="s">
        <v>90</v>
      </c>
      <c r="P22" s="93"/>
      <c r="Q22" s="93"/>
      <c r="R22" s="93"/>
      <c r="S22" s="93" t="s">
        <v>88</v>
      </c>
      <c r="T22" s="93"/>
      <c r="U22" s="94" t="s">
        <v>90</v>
      </c>
      <c r="V22" s="95"/>
      <c r="W22" s="54"/>
      <c r="X22" s="54"/>
      <c r="Y22" s="102"/>
      <c r="Z22" s="74"/>
      <c r="AA22" s="74"/>
      <c r="AB22" s="104"/>
      <c r="AC22" s="91"/>
    </row>
    <row r="23" spans="1:29" ht="30.75" customHeight="1" x14ac:dyDescent="0.25">
      <c r="A23" s="74"/>
      <c r="B23" s="76"/>
      <c r="C23" s="74"/>
      <c r="D23" s="77"/>
      <c r="E23" s="76"/>
      <c r="F23" s="77"/>
      <c r="G23" s="51" t="s">
        <v>12</v>
      </c>
      <c r="H23" s="52" t="s">
        <v>13</v>
      </c>
      <c r="I23" s="51" t="s">
        <v>12</v>
      </c>
      <c r="J23" s="52" t="s">
        <v>13</v>
      </c>
      <c r="K23" s="52" t="s">
        <v>11</v>
      </c>
      <c r="L23" s="53" t="s">
        <v>6</v>
      </c>
      <c r="M23" s="51" t="s">
        <v>12</v>
      </c>
      <c r="N23" s="52" t="s">
        <v>13</v>
      </c>
      <c r="O23" s="51" t="s">
        <v>12</v>
      </c>
      <c r="P23" s="52" t="s">
        <v>13</v>
      </c>
      <c r="Q23" s="52" t="s">
        <v>11</v>
      </c>
      <c r="R23" s="53" t="s">
        <v>6</v>
      </c>
      <c r="S23" s="51" t="s">
        <v>12</v>
      </c>
      <c r="T23" s="52" t="s">
        <v>13</v>
      </c>
      <c r="U23" s="51" t="s">
        <v>12</v>
      </c>
      <c r="V23" s="52" t="s">
        <v>13</v>
      </c>
      <c r="W23" s="52" t="s">
        <v>11</v>
      </c>
      <c r="X23" s="53" t="s">
        <v>6</v>
      </c>
      <c r="Y23" s="82"/>
      <c r="Z23" s="74"/>
      <c r="AA23" s="74"/>
      <c r="AB23" s="104"/>
      <c r="AC23" s="92"/>
    </row>
    <row r="24" spans="1:29" ht="24.75" customHeight="1" x14ac:dyDescent="0.25">
      <c r="A24" s="45">
        <f>RANK(AB24,AB$24:AB$26,0)</f>
        <v>1</v>
      </c>
      <c r="B24" s="16" t="s">
        <v>64</v>
      </c>
      <c r="C24" s="5">
        <v>2</v>
      </c>
      <c r="D24" s="17" t="s">
        <v>63</v>
      </c>
      <c r="E24" s="12" t="s">
        <v>18</v>
      </c>
      <c r="F24" s="12" t="s">
        <v>24</v>
      </c>
      <c r="G24" s="15">
        <v>180.5</v>
      </c>
      <c r="H24" s="37">
        <f>G24/2.7</f>
        <v>66.851851851851848</v>
      </c>
      <c r="I24" s="15">
        <v>27.5</v>
      </c>
      <c r="J24" s="37">
        <f>I24/0.4</f>
        <v>68.75</v>
      </c>
      <c r="K24" s="37">
        <f>(H24+J24)/2</f>
        <v>67.800925925925924</v>
      </c>
      <c r="L24" s="4">
        <f>RANK(K24,K$24:K$26,0)</f>
        <v>1</v>
      </c>
      <c r="M24" s="15">
        <v>171.5</v>
      </c>
      <c r="N24" s="37">
        <f>M24/2.7</f>
        <v>63.518518518518512</v>
      </c>
      <c r="O24" s="15">
        <v>26.5</v>
      </c>
      <c r="P24" s="37">
        <f>O24/0.4</f>
        <v>66.25</v>
      </c>
      <c r="Q24" s="37">
        <f>(N24+P24)/2</f>
        <v>64.884259259259252</v>
      </c>
      <c r="R24" s="4">
        <f>RANK(Q24,Q$24:Q$26,0)</f>
        <v>2</v>
      </c>
      <c r="S24" s="15">
        <v>175</v>
      </c>
      <c r="T24" s="37">
        <f>S24/2.7</f>
        <v>64.81481481481481</v>
      </c>
      <c r="U24" s="15">
        <v>27.5</v>
      </c>
      <c r="V24" s="37">
        <f>U24/0.4</f>
        <v>68.75</v>
      </c>
      <c r="W24" s="37">
        <f>(T24+V24)/2</f>
        <v>66.782407407407405</v>
      </c>
      <c r="X24" s="4">
        <f>RANK(W24,W$24:W$26,0)</f>
        <v>1</v>
      </c>
      <c r="Y24" s="4"/>
      <c r="Z24" s="50">
        <f>(H24+N24+T24)/3</f>
        <v>65.061728395061721</v>
      </c>
      <c r="AA24" s="50">
        <f t="shared" ref="AA24:AB26" si="14">(J24+P24+V24)/3</f>
        <v>67.916666666666671</v>
      </c>
      <c r="AB24" s="9">
        <f t="shared" si="14"/>
        <v>66.489197530864189</v>
      </c>
      <c r="AC24" s="32" t="s">
        <v>27</v>
      </c>
    </row>
    <row r="25" spans="1:29" ht="24.75" customHeight="1" x14ac:dyDescent="0.25">
      <c r="A25" s="45">
        <f t="shared" ref="A25" si="15">RANK(AB25,AB$24:AB$26,0)</f>
        <v>2</v>
      </c>
      <c r="B25" s="16" t="s">
        <v>25</v>
      </c>
      <c r="C25" s="5">
        <v>3</v>
      </c>
      <c r="D25" s="17" t="s">
        <v>40</v>
      </c>
      <c r="E25" s="12" t="s">
        <v>18</v>
      </c>
      <c r="F25" s="12" t="s">
        <v>24</v>
      </c>
      <c r="G25" s="15">
        <v>177</v>
      </c>
      <c r="H25" s="37">
        <f>G25/2.7</f>
        <v>65.555555555555557</v>
      </c>
      <c r="I25" s="15">
        <v>28</v>
      </c>
      <c r="J25" s="37">
        <f>I25/0.4</f>
        <v>70</v>
      </c>
      <c r="K25" s="37">
        <f>(H25+J25)/2</f>
        <v>67.777777777777771</v>
      </c>
      <c r="L25" s="4">
        <f t="shared" ref="L25:L26" si="16">RANK(K25,K$24:K$26,0)</f>
        <v>2</v>
      </c>
      <c r="M25" s="15">
        <v>173</v>
      </c>
      <c r="N25" s="37">
        <f>M25/2.7</f>
        <v>64.074074074074076</v>
      </c>
      <c r="O25" s="15">
        <v>26.5</v>
      </c>
      <c r="P25" s="37">
        <f>O25/0.4</f>
        <v>66.25</v>
      </c>
      <c r="Q25" s="37">
        <f>(N25+P25)/2</f>
        <v>65.162037037037038</v>
      </c>
      <c r="R25" s="4">
        <f t="shared" ref="R25:R26" si="17">RANK(Q25,Q$24:Q$26,0)</f>
        <v>1</v>
      </c>
      <c r="S25" s="15">
        <v>174.5</v>
      </c>
      <c r="T25" s="37">
        <f>S25/2.7</f>
        <v>64.629629629629619</v>
      </c>
      <c r="U25" s="15">
        <v>26</v>
      </c>
      <c r="V25" s="37">
        <f>U25/0.4</f>
        <v>65</v>
      </c>
      <c r="W25" s="37">
        <f>(T25+V25)/2</f>
        <v>64.81481481481481</v>
      </c>
      <c r="X25" s="4">
        <f t="shared" ref="X25:X26" si="18">RANK(W25,W$24:W$26,0)</f>
        <v>2</v>
      </c>
      <c r="Y25" s="4"/>
      <c r="Z25" s="50">
        <f>(H25+N25+T25)/3</f>
        <v>64.753086419753075</v>
      </c>
      <c r="AA25" s="50">
        <f t="shared" si="14"/>
        <v>67.083333333333329</v>
      </c>
      <c r="AB25" s="9">
        <f t="shared" si="14"/>
        <v>65.918209876543202</v>
      </c>
      <c r="AC25" s="32" t="s">
        <v>27</v>
      </c>
    </row>
    <row r="26" spans="1:29" ht="24.75" customHeight="1" x14ac:dyDescent="0.25">
      <c r="A26" s="45">
        <f>RANK(AB26,AB$24:AB$26,0)</f>
        <v>3</v>
      </c>
      <c r="B26" s="40" t="s">
        <v>54</v>
      </c>
      <c r="C26" s="12">
        <v>2</v>
      </c>
      <c r="D26" s="47" t="s">
        <v>114</v>
      </c>
      <c r="E26" s="12" t="s">
        <v>22</v>
      </c>
      <c r="F26" s="12" t="s">
        <v>60</v>
      </c>
      <c r="G26" s="15">
        <v>173</v>
      </c>
      <c r="H26" s="37">
        <f>G26/2.7</f>
        <v>64.074074074074076</v>
      </c>
      <c r="I26" s="15">
        <v>27</v>
      </c>
      <c r="J26" s="37">
        <f>I26/0.4</f>
        <v>67.5</v>
      </c>
      <c r="K26" s="37">
        <f>(H26+J26)/2</f>
        <v>65.787037037037038</v>
      </c>
      <c r="L26" s="4">
        <f t="shared" si="16"/>
        <v>3</v>
      </c>
      <c r="M26" s="15">
        <v>166.5</v>
      </c>
      <c r="N26" s="37">
        <f>M26/2.7</f>
        <v>61.666666666666664</v>
      </c>
      <c r="O26" s="15">
        <v>25.5</v>
      </c>
      <c r="P26" s="37">
        <f>O26/0.4</f>
        <v>63.75</v>
      </c>
      <c r="Q26" s="37">
        <f>(N26+P26)/2</f>
        <v>62.708333333333329</v>
      </c>
      <c r="R26" s="4">
        <f t="shared" si="17"/>
        <v>3</v>
      </c>
      <c r="S26" s="15">
        <v>171</v>
      </c>
      <c r="T26" s="37">
        <f>S26/2.7</f>
        <v>63.333333333333329</v>
      </c>
      <c r="U26" s="15">
        <v>26</v>
      </c>
      <c r="V26" s="37">
        <f>U26/0.4</f>
        <v>65</v>
      </c>
      <c r="W26" s="37">
        <f>(T26+V26)/2</f>
        <v>64.166666666666657</v>
      </c>
      <c r="X26" s="4">
        <f t="shared" si="18"/>
        <v>3</v>
      </c>
      <c r="Y26" s="4"/>
      <c r="Z26" s="50">
        <f>(H26+N26+T26)/3</f>
        <v>63.02469135802469</v>
      </c>
      <c r="AA26" s="50">
        <f t="shared" si="14"/>
        <v>65.416666666666671</v>
      </c>
      <c r="AB26" s="9">
        <f t="shared" si="14"/>
        <v>64.220679012345684</v>
      </c>
      <c r="AC26" s="32" t="s">
        <v>27</v>
      </c>
    </row>
    <row r="27" spans="1:29" ht="24.75" customHeight="1" x14ac:dyDescent="0.25">
      <c r="A27" s="88" t="s">
        <v>96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</row>
    <row r="28" spans="1:29" s="38" customFormat="1" ht="24.75" customHeight="1" x14ac:dyDescent="0.25">
      <c r="A28" s="46">
        <f>RANK(AB28,AB$28:AB$32,0)</f>
        <v>1</v>
      </c>
      <c r="B28" s="16" t="s">
        <v>33</v>
      </c>
      <c r="C28" s="5" t="s">
        <v>27</v>
      </c>
      <c r="D28" s="17" t="s">
        <v>80</v>
      </c>
      <c r="E28" s="12" t="s">
        <v>59</v>
      </c>
      <c r="F28" s="12" t="s">
        <v>60</v>
      </c>
      <c r="G28" s="15">
        <v>178</v>
      </c>
      <c r="H28" s="37">
        <f>G28/2.7</f>
        <v>65.925925925925924</v>
      </c>
      <c r="I28" s="15">
        <v>27.5</v>
      </c>
      <c r="J28" s="37">
        <f>I28/0.4</f>
        <v>68.75</v>
      </c>
      <c r="K28" s="37">
        <f>(H28+J28)/2</f>
        <v>67.337962962962962</v>
      </c>
      <c r="L28" s="4">
        <f>RANK(K28,K$28:K$32,0)</f>
        <v>1</v>
      </c>
      <c r="M28" s="15">
        <v>168.5</v>
      </c>
      <c r="N28" s="37">
        <f>M28/2.7</f>
        <v>62.407407407407405</v>
      </c>
      <c r="O28" s="15">
        <v>25.5</v>
      </c>
      <c r="P28" s="37">
        <f>O28/0.4</f>
        <v>63.75</v>
      </c>
      <c r="Q28" s="37">
        <f>(N28+P28)/2</f>
        <v>63.078703703703702</v>
      </c>
      <c r="R28" s="4">
        <f>RANK(Q28,Q$28:Q$32,0)</f>
        <v>1</v>
      </c>
      <c r="S28" s="15">
        <v>171</v>
      </c>
      <c r="T28" s="37">
        <f>S28/2.7</f>
        <v>63.333333333333329</v>
      </c>
      <c r="U28" s="15">
        <v>26</v>
      </c>
      <c r="V28" s="37">
        <f>U28/0.4</f>
        <v>65</v>
      </c>
      <c r="W28" s="37">
        <f>(T28+V28)/2</f>
        <v>64.166666666666657</v>
      </c>
      <c r="X28" s="4">
        <f>RANK(W28,W$28:W$32,0)</f>
        <v>1</v>
      </c>
      <c r="Y28" s="4"/>
      <c r="Z28" s="50">
        <f>(H28+N28+T28)/3</f>
        <v>63.888888888888879</v>
      </c>
      <c r="AA28" s="50">
        <f t="shared" ref="AA28:AB32" si="19">(J28+P28+V28)/3</f>
        <v>65.833333333333329</v>
      </c>
      <c r="AB28" s="9">
        <f t="shared" si="19"/>
        <v>64.8611111111111</v>
      </c>
    </row>
    <row r="29" spans="1:29" s="38" customFormat="1" ht="24.75" customHeight="1" x14ac:dyDescent="0.25">
      <c r="A29" s="46">
        <f t="shared" ref="A29:A32" si="20">RANK(AB29,AB$28:AB$32,0)</f>
        <v>2</v>
      </c>
      <c r="B29" s="39" t="s">
        <v>109</v>
      </c>
      <c r="C29" s="12" t="s">
        <v>20</v>
      </c>
      <c r="D29" s="69" t="s">
        <v>110</v>
      </c>
      <c r="E29" s="12" t="s">
        <v>22</v>
      </c>
      <c r="F29" s="12" t="s">
        <v>23</v>
      </c>
      <c r="G29" s="15">
        <v>169</v>
      </c>
      <c r="H29" s="37">
        <f>G29/2.7</f>
        <v>62.592592592592588</v>
      </c>
      <c r="I29" s="15">
        <v>26</v>
      </c>
      <c r="J29" s="37">
        <f>I29/0.4</f>
        <v>65</v>
      </c>
      <c r="K29" s="37">
        <f>(H29+J29)/2</f>
        <v>63.796296296296291</v>
      </c>
      <c r="L29" s="4">
        <f t="shared" ref="L29:L32" si="21">RANK(K29,K$28:K$32,0)</f>
        <v>2</v>
      </c>
      <c r="M29" s="15">
        <v>159.5</v>
      </c>
      <c r="N29" s="37">
        <f>M29/2.7</f>
        <v>59.074074074074069</v>
      </c>
      <c r="O29" s="15">
        <v>23.5</v>
      </c>
      <c r="P29" s="37">
        <f>O29/0.4</f>
        <v>58.75</v>
      </c>
      <c r="Q29" s="37">
        <f>(N29+P29)/2</f>
        <v>58.912037037037038</v>
      </c>
      <c r="R29" s="4">
        <f t="shared" ref="R29:R32" si="22">RANK(Q29,Q$28:Q$32,0)</f>
        <v>4</v>
      </c>
      <c r="S29" s="15">
        <v>164.5</v>
      </c>
      <c r="T29" s="37">
        <f>S29/2.7</f>
        <v>60.925925925925924</v>
      </c>
      <c r="U29" s="15">
        <v>25.5</v>
      </c>
      <c r="V29" s="37">
        <f>U29/0.4</f>
        <v>63.75</v>
      </c>
      <c r="W29" s="37">
        <f>(T29+V29)/2</f>
        <v>62.337962962962962</v>
      </c>
      <c r="X29" s="4">
        <f t="shared" ref="X29:X32" si="23">RANK(W29,W$28:W$32,0)</f>
        <v>2</v>
      </c>
      <c r="Y29" s="4"/>
      <c r="Z29" s="50">
        <f>(H29+N29+T29)/3</f>
        <v>60.864197530864196</v>
      </c>
      <c r="AA29" s="50">
        <f t="shared" si="19"/>
        <v>62.5</v>
      </c>
      <c r="AB29" s="9">
        <f t="shared" si="19"/>
        <v>61.682098765432102</v>
      </c>
    </row>
    <row r="30" spans="1:29" s="38" customFormat="1" ht="24.75" customHeight="1" x14ac:dyDescent="0.25">
      <c r="A30" s="46">
        <f t="shared" si="20"/>
        <v>3</v>
      </c>
      <c r="B30" s="16" t="s">
        <v>68</v>
      </c>
      <c r="C30" s="5">
        <v>3</v>
      </c>
      <c r="D30" s="17" t="s">
        <v>69</v>
      </c>
      <c r="E30" s="12" t="s">
        <v>18</v>
      </c>
      <c r="F30" s="12" t="s">
        <v>24</v>
      </c>
      <c r="G30" s="15">
        <v>166</v>
      </c>
      <c r="H30" s="37">
        <f>G30/2.7</f>
        <v>61.481481481481481</v>
      </c>
      <c r="I30" s="15">
        <v>25.5</v>
      </c>
      <c r="J30" s="37">
        <f>I30/0.4</f>
        <v>63.75</v>
      </c>
      <c r="K30" s="37">
        <f>(H30+J30)/2</f>
        <v>62.61574074074074</v>
      </c>
      <c r="L30" s="4">
        <f t="shared" si="21"/>
        <v>3</v>
      </c>
      <c r="M30" s="15">
        <v>158</v>
      </c>
      <c r="N30" s="37">
        <f>M30/2.7</f>
        <v>58.518518518518512</v>
      </c>
      <c r="O30" s="15">
        <v>24.5</v>
      </c>
      <c r="P30" s="37">
        <f>O30/0.4</f>
        <v>61.25</v>
      </c>
      <c r="Q30" s="37">
        <f>(N30+P30)/2</f>
        <v>59.884259259259252</v>
      </c>
      <c r="R30" s="4">
        <f t="shared" si="22"/>
        <v>3</v>
      </c>
      <c r="S30" s="15">
        <v>153</v>
      </c>
      <c r="T30" s="37">
        <f>S30/2.7</f>
        <v>56.666666666666664</v>
      </c>
      <c r="U30" s="15">
        <v>24.5</v>
      </c>
      <c r="V30" s="37">
        <f>U30/0.4</f>
        <v>61.25</v>
      </c>
      <c r="W30" s="37">
        <f>(T30+V30)/2</f>
        <v>58.958333333333329</v>
      </c>
      <c r="X30" s="4">
        <f t="shared" si="23"/>
        <v>4</v>
      </c>
      <c r="Y30" s="4"/>
      <c r="Z30" s="50">
        <f>(H30+N30+T30)/3</f>
        <v>58.888888888888886</v>
      </c>
      <c r="AA30" s="50">
        <f t="shared" si="19"/>
        <v>62.083333333333336</v>
      </c>
      <c r="AB30" s="9">
        <f t="shared" si="19"/>
        <v>60.486111111111107</v>
      </c>
    </row>
    <row r="31" spans="1:29" s="38" customFormat="1" ht="24.75" customHeight="1" x14ac:dyDescent="0.25">
      <c r="A31" s="46">
        <f t="shared" si="20"/>
        <v>4</v>
      </c>
      <c r="B31" s="39" t="s">
        <v>58</v>
      </c>
      <c r="C31" s="12">
        <v>1</v>
      </c>
      <c r="D31" s="69" t="s">
        <v>112</v>
      </c>
      <c r="E31" s="12" t="s">
        <v>55</v>
      </c>
      <c r="F31" s="12" t="s">
        <v>36</v>
      </c>
      <c r="G31" s="15">
        <v>157.5</v>
      </c>
      <c r="H31" s="37">
        <f>G31/2.7</f>
        <v>58.333333333333329</v>
      </c>
      <c r="I31" s="15">
        <v>23.5</v>
      </c>
      <c r="J31" s="37">
        <f>I31/0.4</f>
        <v>58.75</v>
      </c>
      <c r="K31" s="37">
        <f>(H31+J31)/2</f>
        <v>58.541666666666664</v>
      </c>
      <c r="L31" s="4">
        <f t="shared" si="21"/>
        <v>4</v>
      </c>
      <c r="M31" s="15">
        <v>159</v>
      </c>
      <c r="N31" s="37">
        <f>M31/2.7</f>
        <v>58.888888888888886</v>
      </c>
      <c r="O31" s="15">
        <v>24.5</v>
      </c>
      <c r="P31" s="37">
        <f>O31/0.4</f>
        <v>61.25</v>
      </c>
      <c r="Q31" s="37">
        <f>(N31+P31)/2</f>
        <v>60.069444444444443</v>
      </c>
      <c r="R31" s="4">
        <f t="shared" si="22"/>
        <v>2</v>
      </c>
      <c r="S31" s="15">
        <v>155</v>
      </c>
      <c r="T31" s="37">
        <f>S31/2.7</f>
        <v>57.407407407407405</v>
      </c>
      <c r="U31" s="15">
        <v>24.5</v>
      </c>
      <c r="V31" s="37">
        <f>U31/0.4</f>
        <v>61.25</v>
      </c>
      <c r="W31" s="37">
        <f>(T31+V31)/2</f>
        <v>59.328703703703702</v>
      </c>
      <c r="X31" s="4">
        <f t="shared" si="23"/>
        <v>3</v>
      </c>
      <c r="Y31" s="4"/>
      <c r="Z31" s="50">
        <f>(H31+N31+T31)/3</f>
        <v>58.209876543209873</v>
      </c>
      <c r="AA31" s="50">
        <f t="shared" si="19"/>
        <v>60.416666666666664</v>
      </c>
      <c r="AB31" s="9">
        <f t="shared" si="19"/>
        <v>59.313271604938272</v>
      </c>
    </row>
    <row r="32" spans="1:29" s="38" customFormat="1" ht="24.75" customHeight="1" x14ac:dyDescent="0.25">
      <c r="A32" s="46">
        <f t="shared" si="20"/>
        <v>5</v>
      </c>
      <c r="B32" s="40" t="s">
        <v>57</v>
      </c>
      <c r="C32" s="12" t="s">
        <v>20</v>
      </c>
      <c r="D32" s="69" t="s">
        <v>113</v>
      </c>
      <c r="E32" s="12" t="s">
        <v>78</v>
      </c>
      <c r="F32" s="12" t="s">
        <v>79</v>
      </c>
      <c r="G32" s="15">
        <v>144</v>
      </c>
      <c r="H32" s="37">
        <f>G32/2.7</f>
        <v>53.333333333333329</v>
      </c>
      <c r="I32" s="15">
        <v>23</v>
      </c>
      <c r="J32" s="37">
        <f>I32/0.4</f>
        <v>57.5</v>
      </c>
      <c r="K32" s="37">
        <f>(H32+J32)/2</f>
        <v>55.416666666666664</v>
      </c>
      <c r="L32" s="4">
        <f t="shared" si="21"/>
        <v>5</v>
      </c>
      <c r="M32" s="15">
        <v>142.5</v>
      </c>
      <c r="N32" s="37">
        <f>M32/2.7</f>
        <v>52.777777777777771</v>
      </c>
      <c r="O32" s="15">
        <v>20</v>
      </c>
      <c r="P32" s="37">
        <f>O32/0.4</f>
        <v>50</v>
      </c>
      <c r="Q32" s="37">
        <f>(N32+P32)/2</f>
        <v>51.388888888888886</v>
      </c>
      <c r="R32" s="4">
        <f t="shared" si="22"/>
        <v>5</v>
      </c>
      <c r="S32" s="15">
        <v>144</v>
      </c>
      <c r="T32" s="37">
        <f>S32/2.7</f>
        <v>53.333333333333329</v>
      </c>
      <c r="U32" s="15">
        <v>19</v>
      </c>
      <c r="V32" s="37">
        <f>U32/0.4</f>
        <v>47.5</v>
      </c>
      <c r="W32" s="37">
        <f>(T32+V32)/2</f>
        <v>50.416666666666664</v>
      </c>
      <c r="X32" s="4">
        <f t="shared" si="23"/>
        <v>5</v>
      </c>
      <c r="Y32" s="4"/>
      <c r="Z32" s="50">
        <f>(H32+N32+T32)/3</f>
        <v>53.148148148148145</v>
      </c>
      <c r="AA32" s="50">
        <f t="shared" si="19"/>
        <v>51.666666666666664</v>
      </c>
      <c r="AB32" s="9">
        <f t="shared" si="19"/>
        <v>52.407407407407398</v>
      </c>
    </row>
    <row r="33" spans="1:28" ht="24.75" customHeight="1" x14ac:dyDescent="0.25">
      <c r="A33" s="88" t="s">
        <v>93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</row>
    <row r="34" spans="1:28" s="38" customFormat="1" ht="24.75" customHeight="1" x14ac:dyDescent="0.25">
      <c r="A34" s="46">
        <f>RANK(AB34,AB$34:AB$44,0)</f>
        <v>1</v>
      </c>
      <c r="B34" s="40" t="s">
        <v>72</v>
      </c>
      <c r="C34" s="12">
        <v>1</v>
      </c>
      <c r="D34" s="43" t="s">
        <v>73</v>
      </c>
      <c r="E34" s="12" t="s">
        <v>74</v>
      </c>
      <c r="F34" s="12" t="s">
        <v>75</v>
      </c>
      <c r="G34" s="15">
        <v>150</v>
      </c>
      <c r="H34" s="37">
        <f t="shared" ref="H34:H44" si="24">G34/2.2</f>
        <v>68.181818181818173</v>
      </c>
      <c r="I34" s="15">
        <v>28</v>
      </c>
      <c r="J34" s="37">
        <f t="shared" ref="J34:J44" si="25">I34/0.4</f>
        <v>70</v>
      </c>
      <c r="K34" s="55">
        <f t="shared" ref="K34:K44" si="26">(H34+J34)/2</f>
        <v>69.090909090909093</v>
      </c>
      <c r="L34" s="4">
        <f>RANK(K34,K$34:K$44,0)</f>
        <v>1</v>
      </c>
      <c r="M34" s="15">
        <v>139.5</v>
      </c>
      <c r="N34" s="37">
        <f t="shared" ref="N34:N44" si="27">M34/2.2</f>
        <v>63.409090909090907</v>
      </c>
      <c r="O34" s="15">
        <v>25.5</v>
      </c>
      <c r="P34" s="37">
        <f t="shared" ref="P34:P44" si="28">O34/0.4</f>
        <v>63.75</v>
      </c>
      <c r="Q34" s="55">
        <f t="shared" ref="Q34:Q44" si="29">(N34+P34)/2</f>
        <v>63.579545454545453</v>
      </c>
      <c r="R34" s="4">
        <f t="shared" ref="R34:R44" si="30">RANK(Q34,Q$34:Q$44,0)</f>
        <v>3</v>
      </c>
      <c r="S34" s="15">
        <v>147</v>
      </c>
      <c r="T34" s="37">
        <f t="shared" ref="T34:T44" si="31">S34/2.2</f>
        <v>66.818181818181813</v>
      </c>
      <c r="U34" s="15">
        <v>28</v>
      </c>
      <c r="V34" s="37">
        <f t="shared" ref="V34:V44" si="32">U34/0.4</f>
        <v>70</v>
      </c>
      <c r="W34" s="55">
        <f t="shared" ref="W34:W44" si="33">(T34+V34)/2</f>
        <v>68.409090909090907</v>
      </c>
      <c r="X34" s="4">
        <f t="shared" ref="X34:X44" si="34">RANK(W34,W$34:W$44,0)</f>
        <v>1</v>
      </c>
      <c r="Y34" s="4"/>
      <c r="Z34" s="50">
        <f>(H34+N34+T34)/3</f>
        <v>66.136363636363626</v>
      </c>
      <c r="AA34" s="50">
        <f t="shared" ref="AA34:AB38" si="35">(J34+P34+V34)/3</f>
        <v>67.916666666666671</v>
      </c>
      <c r="AB34" s="56">
        <f t="shared" si="35"/>
        <v>67.026515151515156</v>
      </c>
    </row>
    <row r="35" spans="1:28" s="38" customFormat="1" ht="24.75" customHeight="1" x14ac:dyDescent="0.25">
      <c r="A35" s="46">
        <f t="shared" ref="A35:A44" si="36">RANK(AB35,AB$34:AB$44,0)</f>
        <v>2</v>
      </c>
      <c r="B35" s="33" t="s">
        <v>30</v>
      </c>
      <c r="C35" s="35" t="s">
        <v>20</v>
      </c>
      <c r="D35" s="34" t="s">
        <v>31</v>
      </c>
      <c r="E35" s="36" t="s">
        <v>37</v>
      </c>
      <c r="F35" s="36" t="s">
        <v>36</v>
      </c>
      <c r="G35" s="15">
        <v>152</v>
      </c>
      <c r="H35" s="37">
        <f t="shared" si="24"/>
        <v>69.090909090909079</v>
      </c>
      <c r="I35" s="15">
        <v>27.5</v>
      </c>
      <c r="J35" s="37">
        <f t="shared" si="25"/>
        <v>68.75</v>
      </c>
      <c r="K35" s="55">
        <f t="shared" si="26"/>
        <v>68.920454545454533</v>
      </c>
      <c r="L35" s="4">
        <f t="shared" ref="L35:L44" si="37">RANK(K35,K$34:K$44,0)</f>
        <v>2</v>
      </c>
      <c r="M35" s="15">
        <v>142</v>
      </c>
      <c r="N35" s="37">
        <f t="shared" si="27"/>
        <v>64.545454545454547</v>
      </c>
      <c r="O35" s="15">
        <v>26</v>
      </c>
      <c r="P35" s="37">
        <f t="shared" si="28"/>
        <v>65</v>
      </c>
      <c r="Q35" s="55">
        <f t="shared" si="29"/>
        <v>64.77272727272728</v>
      </c>
      <c r="R35" s="4">
        <f t="shared" si="30"/>
        <v>1</v>
      </c>
      <c r="S35" s="15">
        <v>142.5</v>
      </c>
      <c r="T35" s="37">
        <f t="shared" si="31"/>
        <v>64.772727272727266</v>
      </c>
      <c r="U35" s="15">
        <v>26.5</v>
      </c>
      <c r="V35" s="37">
        <f t="shared" si="32"/>
        <v>66.25</v>
      </c>
      <c r="W35" s="55">
        <f t="shared" si="33"/>
        <v>65.511363636363626</v>
      </c>
      <c r="X35" s="4">
        <f t="shared" si="34"/>
        <v>3</v>
      </c>
      <c r="Y35" s="4"/>
      <c r="Z35" s="50">
        <f>(H35+N35+T35)/3</f>
        <v>66.136363636363626</v>
      </c>
      <c r="AA35" s="50">
        <f t="shared" si="35"/>
        <v>66.666666666666671</v>
      </c>
      <c r="AB35" s="56">
        <f t="shared" si="35"/>
        <v>66.401515151515142</v>
      </c>
    </row>
    <row r="36" spans="1:28" s="38" customFormat="1" ht="24.75" customHeight="1" x14ac:dyDescent="0.25">
      <c r="A36" s="46">
        <f t="shared" si="36"/>
        <v>3</v>
      </c>
      <c r="B36" s="33" t="s">
        <v>41</v>
      </c>
      <c r="C36" s="35" t="s">
        <v>20</v>
      </c>
      <c r="D36" s="34" t="s">
        <v>32</v>
      </c>
      <c r="E36" s="36" t="s">
        <v>35</v>
      </c>
      <c r="F36" s="36" t="s">
        <v>36</v>
      </c>
      <c r="G36" s="15">
        <v>146</v>
      </c>
      <c r="H36" s="37">
        <f t="shared" si="24"/>
        <v>66.36363636363636</v>
      </c>
      <c r="I36" s="15">
        <v>26</v>
      </c>
      <c r="J36" s="37">
        <f t="shared" si="25"/>
        <v>65</v>
      </c>
      <c r="K36" s="55">
        <f t="shared" si="26"/>
        <v>65.681818181818187</v>
      </c>
      <c r="L36" s="4">
        <f t="shared" si="37"/>
        <v>4</v>
      </c>
      <c r="M36" s="15">
        <v>137</v>
      </c>
      <c r="N36" s="37">
        <f t="shared" si="27"/>
        <v>62.272727272727266</v>
      </c>
      <c r="O36" s="15">
        <v>25</v>
      </c>
      <c r="P36" s="37">
        <f t="shared" si="28"/>
        <v>62.5</v>
      </c>
      <c r="Q36" s="55">
        <f t="shared" si="29"/>
        <v>62.386363636363633</v>
      </c>
      <c r="R36" s="4">
        <f t="shared" si="30"/>
        <v>7</v>
      </c>
      <c r="S36" s="15">
        <v>144</v>
      </c>
      <c r="T36" s="37">
        <f t="shared" si="31"/>
        <v>65.454545454545453</v>
      </c>
      <c r="U36" s="15">
        <v>26.5</v>
      </c>
      <c r="V36" s="37">
        <f t="shared" si="32"/>
        <v>66.25</v>
      </c>
      <c r="W36" s="55">
        <f t="shared" si="33"/>
        <v>65.85227272727272</v>
      </c>
      <c r="X36" s="4">
        <f t="shared" si="34"/>
        <v>2</v>
      </c>
      <c r="Y36" s="4"/>
      <c r="Z36" s="50">
        <f>(H36+N36+T36)/3</f>
        <v>64.696969696969688</v>
      </c>
      <c r="AA36" s="50">
        <f t="shared" si="35"/>
        <v>64.583333333333329</v>
      </c>
      <c r="AB36" s="56">
        <f t="shared" si="35"/>
        <v>64.640151515151516</v>
      </c>
    </row>
    <row r="37" spans="1:28" ht="24.75" customHeight="1" x14ac:dyDescent="0.25">
      <c r="A37" s="46">
        <f t="shared" si="36"/>
        <v>4</v>
      </c>
      <c r="B37" s="39" t="s">
        <v>58</v>
      </c>
      <c r="C37" s="12">
        <v>1</v>
      </c>
      <c r="D37" s="43" t="s">
        <v>56</v>
      </c>
      <c r="E37" s="12" t="s">
        <v>55</v>
      </c>
      <c r="F37" s="12" t="s">
        <v>36</v>
      </c>
      <c r="G37" s="15">
        <v>143</v>
      </c>
      <c r="H37" s="37">
        <f t="shared" si="24"/>
        <v>65</v>
      </c>
      <c r="I37" s="15">
        <v>27.5</v>
      </c>
      <c r="J37" s="37">
        <f t="shared" si="25"/>
        <v>68.75</v>
      </c>
      <c r="K37" s="55">
        <f t="shared" si="26"/>
        <v>66.875</v>
      </c>
      <c r="L37" s="4">
        <f t="shared" si="37"/>
        <v>3</v>
      </c>
      <c r="M37" s="15">
        <v>136.5</v>
      </c>
      <c r="N37" s="37">
        <f t="shared" si="27"/>
        <v>62.04545454545454</v>
      </c>
      <c r="O37" s="15">
        <v>25.5</v>
      </c>
      <c r="P37" s="37">
        <f t="shared" si="28"/>
        <v>63.75</v>
      </c>
      <c r="Q37" s="55">
        <f t="shared" si="29"/>
        <v>62.897727272727266</v>
      </c>
      <c r="R37" s="4">
        <f t="shared" si="30"/>
        <v>5</v>
      </c>
      <c r="S37" s="15">
        <v>141</v>
      </c>
      <c r="T37" s="37">
        <f t="shared" si="31"/>
        <v>64.090909090909079</v>
      </c>
      <c r="U37" s="15">
        <v>25</v>
      </c>
      <c r="V37" s="37">
        <f t="shared" si="32"/>
        <v>62.5</v>
      </c>
      <c r="W37" s="55">
        <f t="shared" si="33"/>
        <v>63.29545454545454</v>
      </c>
      <c r="X37" s="4">
        <f t="shared" si="34"/>
        <v>7</v>
      </c>
      <c r="Y37" s="4"/>
      <c r="Z37" s="50">
        <f>(H37+N37+T37)/3</f>
        <v>63.712121212121211</v>
      </c>
      <c r="AA37" s="50">
        <f t="shared" si="35"/>
        <v>65</v>
      </c>
      <c r="AB37" s="56">
        <f t="shared" si="35"/>
        <v>64.356060606060595</v>
      </c>
    </row>
    <row r="38" spans="1:28" ht="24.75" customHeight="1" x14ac:dyDescent="0.25">
      <c r="A38" s="46">
        <f t="shared" si="36"/>
        <v>5</v>
      </c>
      <c r="B38" s="16" t="s">
        <v>65</v>
      </c>
      <c r="C38" s="5" t="s">
        <v>20</v>
      </c>
      <c r="D38" s="17" t="s">
        <v>31</v>
      </c>
      <c r="E38" s="12" t="s">
        <v>37</v>
      </c>
      <c r="F38" s="12" t="s">
        <v>36</v>
      </c>
      <c r="G38" s="15">
        <v>143.5</v>
      </c>
      <c r="H38" s="37">
        <f t="shared" si="24"/>
        <v>65.22727272727272</v>
      </c>
      <c r="I38" s="15">
        <v>26</v>
      </c>
      <c r="J38" s="37">
        <f t="shared" si="25"/>
        <v>65</v>
      </c>
      <c r="K38" s="55">
        <f t="shared" si="26"/>
        <v>65.11363636363636</v>
      </c>
      <c r="L38" s="4">
        <f t="shared" si="37"/>
        <v>5</v>
      </c>
      <c r="M38" s="15">
        <v>138.5</v>
      </c>
      <c r="N38" s="37">
        <f t="shared" si="27"/>
        <v>62.954545454545446</v>
      </c>
      <c r="O38" s="15">
        <v>25.5</v>
      </c>
      <c r="P38" s="37">
        <f t="shared" si="28"/>
        <v>63.75</v>
      </c>
      <c r="Q38" s="55">
        <f t="shared" si="29"/>
        <v>63.35227272727272</v>
      </c>
      <c r="R38" s="4">
        <f t="shared" si="30"/>
        <v>4</v>
      </c>
      <c r="S38" s="15">
        <v>140</v>
      </c>
      <c r="T38" s="37">
        <f t="shared" si="31"/>
        <v>63.636363636363633</v>
      </c>
      <c r="U38" s="15">
        <v>25.5</v>
      </c>
      <c r="V38" s="37">
        <f t="shared" si="32"/>
        <v>63.75</v>
      </c>
      <c r="W38" s="55">
        <f t="shared" si="33"/>
        <v>63.693181818181813</v>
      </c>
      <c r="X38" s="4">
        <f t="shared" si="34"/>
        <v>5</v>
      </c>
      <c r="Y38" s="4"/>
      <c r="Z38" s="50">
        <f>(H38+N38+T38)/3</f>
        <v>63.939393939393931</v>
      </c>
      <c r="AA38" s="50">
        <f t="shared" si="35"/>
        <v>64.166666666666671</v>
      </c>
      <c r="AB38" s="56">
        <f t="shared" si="35"/>
        <v>64.053030303030297</v>
      </c>
    </row>
    <row r="39" spans="1:28" ht="24.75" customHeight="1" x14ac:dyDescent="0.25">
      <c r="A39" s="46">
        <f t="shared" si="36"/>
        <v>6</v>
      </c>
      <c r="B39" s="16" t="s">
        <v>33</v>
      </c>
      <c r="C39" s="5" t="s">
        <v>27</v>
      </c>
      <c r="D39" s="17" t="s">
        <v>80</v>
      </c>
      <c r="E39" s="12" t="s">
        <v>59</v>
      </c>
      <c r="F39" s="12" t="s">
        <v>60</v>
      </c>
      <c r="G39" s="15">
        <v>140</v>
      </c>
      <c r="H39" s="37">
        <f t="shared" si="24"/>
        <v>63.636363636363633</v>
      </c>
      <c r="I39" s="15">
        <v>26</v>
      </c>
      <c r="J39" s="37">
        <f t="shared" si="25"/>
        <v>65</v>
      </c>
      <c r="K39" s="55">
        <f t="shared" si="26"/>
        <v>64.318181818181813</v>
      </c>
      <c r="L39" s="4">
        <f t="shared" si="37"/>
        <v>7</v>
      </c>
      <c r="M39" s="15">
        <v>137</v>
      </c>
      <c r="N39" s="37">
        <f t="shared" si="27"/>
        <v>62.272727272727266</v>
      </c>
      <c r="O39" s="15">
        <v>25</v>
      </c>
      <c r="P39" s="37">
        <f t="shared" si="28"/>
        <v>62.5</v>
      </c>
      <c r="Q39" s="55">
        <f t="shared" si="29"/>
        <v>62.386363636363633</v>
      </c>
      <c r="R39" s="4">
        <f t="shared" si="30"/>
        <v>7</v>
      </c>
      <c r="S39" s="15">
        <v>141.5</v>
      </c>
      <c r="T39" s="37">
        <f t="shared" si="31"/>
        <v>64.318181818181813</v>
      </c>
      <c r="U39" s="15">
        <v>26</v>
      </c>
      <c r="V39" s="37">
        <f t="shared" si="32"/>
        <v>65</v>
      </c>
      <c r="W39" s="55">
        <f t="shared" si="33"/>
        <v>64.659090909090907</v>
      </c>
      <c r="X39" s="4">
        <f t="shared" si="34"/>
        <v>4</v>
      </c>
      <c r="Y39" s="4"/>
      <c r="Z39" s="10">
        <f>G39+M39+S39</f>
        <v>418.5</v>
      </c>
      <c r="AA39" s="50">
        <f t="shared" ref="AA39:AA44" si="38">(J39+P39+V39)/3</f>
        <v>64.166666666666671</v>
      </c>
      <c r="AB39" s="56">
        <f>(H39+N39+T39)/3</f>
        <v>63.409090909090907</v>
      </c>
    </row>
    <row r="40" spans="1:28" ht="24.75" customHeight="1" x14ac:dyDescent="0.25">
      <c r="A40" s="46">
        <f t="shared" si="36"/>
        <v>7</v>
      </c>
      <c r="B40" s="33" t="s">
        <v>42</v>
      </c>
      <c r="C40" s="35" t="s">
        <v>20</v>
      </c>
      <c r="D40" s="34" t="s">
        <v>31</v>
      </c>
      <c r="E40" s="36" t="s">
        <v>37</v>
      </c>
      <c r="F40" s="36" t="s">
        <v>36</v>
      </c>
      <c r="G40" s="15">
        <v>139.5</v>
      </c>
      <c r="H40" s="37">
        <f t="shared" si="24"/>
        <v>63.409090909090907</v>
      </c>
      <c r="I40" s="15">
        <v>26.5</v>
      </c>
      <c r="J40" s="37">
        <f t="shared" si="25"/>
        <v>66.25</v>
      </c>
      <c r="K40" s="55">
        <f t="shared" si="26"/>
        <v>64.829545454545453</v>
      </c>
      <c r="L40" s="4">
        <f t="shared" si="37"/>
        <v>6</v>
      </c>
      <c r="M40" s="15">
        <v>140</v>
      </c>
      <c r="N40" s="37">
        <f t="shared" si="27"/>
        <v>63.636363636363633</v>
      </c>
      <c r="O40" s="15">
        <v>25.5</v>
      </c>
      <c r="P40" s="37">
        <f t="shared" si="28"/>
        <v>63.75</v>
      </c>
      <c r="Q40" s="55">
        <f t="shared" si="29"/>
        <v>63.693181818181813</v>
      </c>
      <c r="R40" s="4">
        <f t="shared" si="30"/>
        <v>2</v>
      </c>
      <c r="S40" s="15">
        <v>136</v>
      </c>
      <c r="T40" s="37">
        <f t="shared" si="31"/>
        <v>61.818181818181813</v>
      </c>
      <c r="U40" s="15">
        <v>24</v>
      </c>
      <c r="V40" s="37">
        <f t="shared" si="32"/>
        <v>60</v>
      </c>
      <c r="W40" s="55">
        <f t="shared" si="33"/>
        <v>60.909090909090907</v>
      </c>
      <c r="X40" s="4">
        <f t="shared" si="34"/>
        <v>9</v>
      </c>
      <c r="Y40" s="4"/>
      <c r="Z40" s="50">
        <f>(H40+N40+T40)/3</f>
        <v>62.954545454545446</v>
      </c>
      <c r="AA40" s="50">
        <f t="shared" si="38"/>
        <v>63.333333333333336</v>
      </c>
      <c r="AB40" s="56">
        <f>(K40+Q40+W40)/3</f>
        <v>63.143939393939384</v>
      </c>
    </row>
    <row r="41" spans="1:28" ht="24.75" customHeight="1" x14ac:dyDescent="0.25">
      <c r="A41" s="46">
        <f t="shared" si="36"/>
        <v>7</v>
      </c>
      <c r="B41" s="16" t="s">
        <v>68</v>
      </c>
      <c r="C41" s="5">
        <v>3</v>
      </c>
      <c r="D41" s="17" t="s">
        <v>69</v>
      </c>
      <c r="E41" s="12" t="s">
        <v>18</v>
      </c>
      <c r="F41" s="12" t="s">
        <v>24</v>
      </c>
      <c r="G41" s="15">
        <v>136.5</v>
      </c>
      <c r="H41" s="37">
        <f t="shared" si="24"/>
        <v>62.04545454545454</v>
      </c>
      <c r="I41" s="15">
        <v>26</v>
      </c>
      <c r="J41" s="37">
        <f t="shared" si="25"/>
        <v>65</v>
      </c>
      <c r="K41" s="55">
        <f t="shared" si="26"/>
        <v>63.522727272727266</v>
      </c>
      <c r="L41" s="4">
        <f t="shared" si="37"/>
        <v>9</v>
      </c>
      <c r="M41" s="15">
        <v>135</v>
      </c>
      <c r="N41" s="37">
        <f t="shared" si="27"/>
        <v>61.36363636363636</v>
      </c>
      <c r="O41" s="15">
        <v>25.5</v>
      </c>
      <c r="P41" s="37">
        <f t="shared" si="28"/>
        <v>63.75</v>
      </c>
      <c r="Q41" s="55">
        <f t="shared" si="29"/>
        <v>62.55681818181818</v>
      </c>
      <c r="R41" s="4">
        <f t="shared" si="30"/>
        <v>6</v>
      </c>
      <c r="S41" s="15">
        <v>138.5</v>
      </c>
      <c r="T41" s="37">
        <f t="shared" si="31"/>
        <v>62.954545454545446</v>
      </c>
      <c r="U41" s="15">
        <v>25.5</v>
      </c>
      <c r="V41" s="37">
        <f t="shared" si="32"/>
        <v>63.75</v>
      </c>
      <c r="W41" s="55">
        <f t="shared" si="33"/>
        <v>63.35227272727272</v>
      </c>
      <c r="X41" s="4">
        <f t="shared" si="34"/>
        <v>6</v>
      </c>
      <c r="Y41" s="4"/>
      <c r="Z41" s="50">
        <f>(H41+N41+T41)/3</f>
        <v>62.121212121212118</v>
      </c>
      <c r="AA41" s="50">
        <f t="shared" si="38"/>
        <v>64.166666666666671</v>
      </c>
      <c r="AB41" s="56">
        <f>(K41+Q41+W41)/3</f>
        <v>63.143939393939384</v>
      </c>
    </row>
    <row r="42" spans="1:28" ht="24.75" customHeight="1" x14ac:dyDescent="0.25">
      <c r="A42" s="46">
        <f t="shared" si="36"/>
        <v>9</v>
      </c>
      <c r="B42" s="40" t="s">
        <v>49</v>
      </c>
      <c r="C42" s="12" t="s">
        <v>20</v>
      </c>
      <c r="D42" s="43" t="s">
        <v>92</v>
      </c>
      <c r="E42" s="12" t="s">
        <v>18</v>
      </c>
      <c r="F42" s="12" t="s">
        <v>24</v>
      </c>
      <c r="G42" s="15">
        <v>141.5</v>
      </c>
      <c r="H42" s="37">
        <f t="shared" si="24"/>
        <v>64.318181818181813</v>
      </c>
      <c r="I42" s="15">
        <v>25.5</v>
      </c>
      <c r="J42" s="37">
        <f t="shared" si="25"/>
        <v>63.75</v>
      </c>
      <c r="K42" s="55">
        <f t="shared" si="26"/>
        <v>64.034090909090907</v>
      </c>
      <c r="L42" s="4">
        <f t="shared" si="37"/>
        <v>8</v>
      </c>
      <c r="M42" s="15">
        <v>135.5</v>
      </c>
      <c r="N42" s="37">
        <f t="shared" si="27"/>
        <v>61.590909090909086</v>
      </c>
      <c r="O42" s="15">
        <v>24</v>
      </c>
      <c r="P42" s="37">
        <f t="shared" si="28"/>
        <v>60</v>
      </c>
      <c r="Q42" s="55">
        <f t="shared" si="29"/>
        <v>60.795454545454547</v>
      </c>
      <c r="R42" s="4">
        <f t="shared" si="30"/>
        <v>9</v>
      </c>
      <c r="S42" s="15">
        <v>141</v>
      </c>
      <c r="T42" s="37">
        <f t="shared" si="31"/>
        <v>64.090909090909079</v>
      </c>
      <c r="U42" s="15">
        <v>24.5</v>
      </c>
      <c r="V42" s="37">
        <f t="shared" si="32"/>
        <v>61.25</v>
      </c>
      <c r="W42" s="55">
        <f t="shared" si="33"/>
        <v>62.67045454545454</v>
      </c>
      <c r="X42" s="4">
        <f t="shared" si="34"/>
        <v>8</v>
      </c>
      <c r="Y42" s="4"/>
      <c r="Z42" s="50">
        <f>(H42+N42+T42)/3</f>
        <v>63.333333333333336</v>
      </c>
      <c r="AA42" s="50">
        <f t="shared" si="38"/>
        <v>61.666666666666664</v>
      </c>
      <c r="AB42" s="56">
        <f>(K42+Q42+W42)/3</f>
        <v>62.5</v>
      </c>
    </row>
    <row r="43" spans="1:28" ht="24.75" customHeight="1" x14ac:dyDescent="0.25">
      <c r="A43" s="46">
        <f t="shared" si="36"/>
        <v>10</v>
      </c>
      <c r="B43" s="16" t="s">
        <v>66</v>
      </c>
      <c r="C43" s="5">
        <v>1</v>
      </c>
      <c r="D43" s="17" t="s">
        <v>67</v>
      </c>
      <c r="E43" s="12" t="s">
        <v>18</v>
      </c>
      <c r="F43" s="12" t="s">
        <v>24</v>
      </c>
      <c r="G43" s="15">
        <v>139.5</v>
      </c>
      <c r="H43" s="37">
        <f t="shared" si="24"/>
        <v>63.409090909090907</v>
      </c>
      <c r="I43" s="15">
        <v>23</v>
      </c>
      <c r="J43" s="37">
        <f t="shared" si="25"/>
        <v>57.5</v>
      </c>
      <c r="K43" s="55">
        <f t="shared" si="26"/>
        <v>60.454545454545453</v>
      </c>
      <c r="L43" s="4">
        <f t="shared" si="37"/>
        <v>10</v>
      </c>
      <c r="M43" s="15">
        <v>126</v>
      </c>
      <c r="N43" s="37">
        <f t="shared" si="27"/>
        <v>57.272727272727266</v>
      </c>
      <c r="O43" s="15">
        <v>21.5</v>
      </c>
      <c r="P43" s="37">
        <f t="shared" si="28"/>
        <v>53.75</v>
      </c>
      <c r="Q43" s="55">
        <f t="shared" si="29"/>
        <v>55.511363636363633</v>
      </c>
      <c r="R43" s="4">
        <f t="shared" si="30"/>
        <v>10</v>
      </c>
      <c r="S43" s="15">
        <v>125.5</v>
      </c>
      <c r="T43" s="37">
        <f t="shared" si="31"/>
        <v>57.04545454545454</v>
      </c>
      <c r="U43" s="15">
        <v>22.5</v>
      </c>
      <c r="V43" s="37">
        <f t="shared" si="32"/>
        <v>56.25</v>
      </c>
      <c r="W43" s="55">
        <f t="shared" si="33"/>
        <v>56.647727272727266</v>
      </c>
      <c r="X43" s="4">
        <f t="shared" si="34"/>
        <v>10</v>
      </c>
      <c r="Y43" s="4"/>
      <c r="Z43" s="50">
        <f>(H43+N43+T43)/3</f>
        <v>59.242424242424242</v>
      </c>
      <c r="AA43" s="50">
        <f t="shared" si="38"/>
        <v>55.833333333333336</v>
      </c>
      <c r="AB43" s="56">
        <f>(K43+Q43+W43)/3</f>
        <v>57.537878787878789</v>
      </c>
    </row>
    <row r="44" spans="1:28" ht="24.75" customHeight="1" x14ac:dyDescent="0.25">
      <c r="A44" s="46">
        <f t="shared" si="36"/>
        <v>11</v>
      </c>
      <c r="B44" s="40" t="s">
        <v>76</v>
      </c>
      <c r="C44" s="12" t="s">
        <v>20</v>
      </c>
      <c r="D44" s="43" t="s">
        <v>77</v>
      </c>
      <c r="E44" s="12" t="s">
        <v>78</v>
      </c>
      <c r="F44" s="12" t="s">
        <v>79</v>
      </c>
      <c r="G44" s="15">
        <v>107</v>
      </c>
      <c r="H44" s="37">
        <f t="shared" si="24"/>
        <v>48.636363636363633</v>
      </c>
      <c r="I44" s="15">
        <v>20.5</v>
      </c>
      <c r="J44" s="37">
        <f t="shared" si="25"/>
        <v>51.25</v>
      </c>
      <c r="K44" s="55">
        <f t="shared" si="26"/>
        <v>49.943181818181813</v>
      </c>
      <c r="L44" s="4">
        <f t="shared" si="37"/>
        <v>11</v>
      </c>
      <c r="M44" s="15">
        <v>96.5</v>
      </c>
      <c r="N44" s="37">
        <f t="shared" si="27"/>
        <v>43.86363636363636</v>
      </c>
      <c r="O44" s="15">
        <v>16</v>
      </c>
      <c r="P44" s="37">
        <f t="shared" si="28"/>
        <v>40</v>
      </c>
      <c r="Q44" s="55">
        <f t="shared" si="29"/>
        <v>41.93181818181818</v>
      </c>
      <c r="R44" s="4">
        <f t="shared" si="30"/>
        <v>11</v>
      </c>
      <c r="S44" s="15">
        <v>104.5</v>
      </c>
      <c r="T44" s="37">
        <f t="shared" si="31"/>
        <v>47.499999999999993</v>
      </c>
      <c r="U44" s="15">
        <v>21</v>
      </c>
      <c r="V44" s="37">
        <f t="shared" si="32"/>
        <v>52.5</v>
      </c>
      <c r="W44" s="55">
        <f t="shared" si="33"/>
        <v>50</v>
      </c>
      <c r="X44" s="4">
        <f t="shared" si="34"/>
        <v>11</v>
      </c>
      <c r="Y44" s="4"/>
      <c r="Z44" s="10">
        <f>G44+M44+S44</f>
        <v>308</v>
      </c>
      <c r="AA44" s="50">
        <f t="shared" si="38"/>
        <v>47.916666666666664</v>
      </c>
      <c r="AB44" s="56">
        <f>(H44+N44+T44)/3</f>
        <v>46.666666666666664</v>
      </c>
    </row>
    <row r="45" spans="1:28" ht="24.75" customHeight="1" x14ac:dyDescent="0.25">
      <c r="A45" s="20"/>
      <c r="B45" s="21"/>
      <c r="C45" s="22"/>
      <c r="D45" s="23"/>
      <c r="E45" s="24"/>
      <c r="F45" s="24"/>
      <c r="G45" s="25"/>
      <c r="H45" s="26"/>
      <c r="I45" s="26"/>
      <c r="J45" s="26"/>
      <c r="K45" s="26"/>
      <c r="L45" s="27"/>
      <c r="M45" s="28"/>
      <c r="N45" s="26"/>
      <c r="O45" s="26"/>
      <c r="P45" s="26"/>
      <c r="Q45" s="26"/>
      <c r="R45" s="27"/>
      <c r="S45" s="28"/>
      <c r="T45" s="26"/>
      <c r="U45" s="26"/>
      <c r="V45" s="26"/>
      <c r="W45" s="26"/>
      <c r="X45" s="27"/>
      <c r="Y45" s="27"/>
      <c r="Z45" s="28"/>
      <c r="AA45" s="28"/>
      <c r="AB45" s="29"/>
    </row>
    <row r="46" spans="1:28" s="18" customFormat="1" ht="21.75" customHeight="1" x14ac:dyDescent="0.25">
      <c r="B46" s="70" t="s">
        <v>14</v>
      </c>
      <c r="C46" s="70"/>
      <c r="D46" s="70"/>
      <c r="T46" s="19" t="s">
        <v>70</v>
      </c>
      <c r="U46" s="19"/>
      <c r="X46" s="19"/>
      <c r="Y46" s="19"/>
    </row>
    <row r="47" spans="1:28" s="18" customFormat="1" ht="21.75" customHeight="1" x14ac:dyDescent="0.25">
      <c r="B47" s="70" t="s">
        <v>15</v>
      </c>
      <c r="C47" s="70"/>
      <c r="D47" s="70"/>
      <c r="T47" s="19" t="s">
        <v>21</v>
      </c>
      <c r="U47" s="19"/>
      <c r="X47" s="19"/>
      <c r="Y47" s="19"/>
    </row>
  </sheetData>
  <sortState ref="A14:AB24">
    <sortCondition ref="A14"/>
  </sortState>
  <mergeCells count="54">
    <mergeCell ref="A33:AB33"/>
    <mergeCell ref="B46:D46"/>
    <mergeCell ref="B47:D47"/>
    <mergeCell ref="A1:AB1"/>
    <mergeCell ref="A2:AB2"/>
    <mergeCell ref="A3:AB3"/>
    <mergeCell ref="A4:A6"/>
    <mergeCell ref="B4:B6"/>
    <mergeCell ref="C4:C6"/>
    <mergeCell ref="D4:D6"/>
    <mergeCell ref="E4:E6"/>
    <mergeCell ref="F4:F6"/>
    <mergeCell ref="G4:L4"/>
    <mergeCell ref="M4:R4"/>
    <mergeCell ref="S4:X4"/>
    <mergeCell ref="Y4:Y6"/>
    <mergeCell ref="Z4:Z6"/>
    <mergeCell ref="AA4:AA6"/>
    <mergeCell ref="AB4:AB6"/>
    <mergeCell ref="AC4:AC6"/>
    <mergeCell ref="G5:H5"/>
    <mergeCell ref="I5:J5"/>
    <mergeCell ref="K5:L5"/>
    <mergeCell ref="M5:N5"/>
    <mergeCell ref="O5:P5"/>
    <mergeCell ref="Q5:R5"/>
    <mergeCell ref="S5:T5"/>
    <mergeCell ref="U5:V5"/>
    <mergeCell ref="A18:AB18"/>
    <mergeCell ref="A19:AB19"/>
    <mergeCell ref="Z20:AB20"/>
    <mergeCell ref="A21:A23"/>
    <mergeCell ref="B21:B23"/>
    <mergeCell ref="C21:C23"/>
    <mergeCell ref="D21:D23"/>
    <mergeCell ref="E21:E23"/>
    <mergeCell ref="F21:F23"/>
    <mergeCell ref="G21:L21"/>
    <mergeCell ref="M21:R21"/>
    <mergeCell ref="S21:X21"/>
    <mergeCell ref="Y21:Y23"/>
    <mergeCell ref="Z21:Z23"/>
    <mergeCell ref="AA21:AA23"/>
    <mergeCell ref="AB21:AB23"/>
    <mergeCell ref="A27:AB27"/>
    <mergeCell ref="AC21:AC23"/>
    <mergeCell ref="G22:H22"/>
    <mergeCell ref="I22:J22"/>
    <mergeCell ref="K22:L22"/>
    <mergeCell ref="M22:N22"/>
    <mergeCell ref="O22:P22"/>
    <mergeCell ref="Q22:R22"/>
    <mergeCell ref="S22:T22"/>
    <mergeCell ref="U22:V22"/>
  </mergeCells>
  <pageMargins left="0" right="0" top="0" bottom="0" header="0.31496062992125984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D22" sqref="D22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3" customWidth="1"/>
    <col min="13" max="13" width="5.570312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19.5" x14ac:dyDescent="0.25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9" ht="1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x14ac:dyDescent="0.25">
      <c r="A3" s="86" t="s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9" ht="15.75" x14ac:dyDescent="0.25">
      <c r="A4" s="111" t="s">
        <v>38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9" x14ac:dyDescent="0.25">
      <c r="A5" s="87" t="s">
        <v>95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9" ht="15.75" x14ac:dyDescent="0.25">
      <c r="A6" s="3" t="s">
        <v>1</v>
      </c>
      <c r="B6" s="3"/>
      <c r="C6" s="1"/>
      <c r="D6" s="1"/>
      <c r="E6" s="2"/>
      <c r="M6" s="14"/>
      <c r="Q6" s="83">
        <v>43849</v>
      </c>
      <c r="R6" s="84"/>
      <c r="S6" s="14"/>
    </row>
    <row r="7" spans="1:19" ht="15" customHeight="1" x14ac:dyDescent="0.25">
      <c r="A7" s="73" t="s">
        <v>6</v>
      </c>
      <c r="B7" s="75" t="s">
        <v>16</v>
      </c>
      <c r="C7" s="73" t="s">
        <v>2</v>
      </c>
      <c r="D7" s="75" t="s">
        <v>17</v>
      </c>
      <c r="E7" s="75" t="s">
        <v>3</v>
      </c>
      <c r="F7" s="75" t="s">
        <v>4</v>
      </c>
      <c r="G7" s="78" t="s">
        <v>7</v>
      </c>
      <c r="H7" s="79"/>
      <c r="I7" s="80"/>
      <c r="J7" s="78" t="s">
        <v>8</v>
      </c>
      <c r="K7" s="79"/>
      <c r="L7" s="80"/>
      <c r="M7" s="78" t="s">
        <v>9</v>
      </c>
      <c r="N7" s="79"/>
      <c r="O7" s="80"/>
      <c r="P7" s="81" t="s">
        <v>19</v>
      </c>
      <c r="Q7" s="73" t="s">
        <v>10</v>
      </c>
      <c r="R7" s="71" t="s">
        <v>11</v>
      </c>
      <c r="S7" s="73" t="s">
        <v>39</v>
      </c>
    </row>
    <row r="8" spans="1:19" ht="30.75" customHeight="1" x14ac:dyDescent="0.25">
      <c r="A8" s="74"/>
      <c r="B8" s="76"/>
      <c r="C8" s="74"/>
      <c r="D8" s="77"/>
      <c r="E8" s="76"/>
      <c r="F8" s="77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82"/>
      <c r="Q8" s="74"/>
      <c r="R8" s="72"/>
      <c r="S8" s="74"/>
    </row>
    <row r="9" spans="1:19" ht="24.75" customHeight="1" x14ac:dyDescent="0.25">
      <c r="A9" s="45">
        <f>RANK(R9,R$9:R$11,0)</f>
        <v>1</v>
      </c>
      <c r="B9" s="40" t="s">
        <v>102</v>
      </c>
      <c r="C9" s="45" t="s">
        <v>28</v>
      </c>
      <c r="D9" s="43" t="s">
        <v>103</v>
      </c>
      <c r="E9" s="12" t="s">
        <v>18</v>
      </c>
      <c r="F9" s="12" t="s">
        <v>24</v>
      </c>
      <c r="G9" s="15">
        <v>221.5</v>
      </c>
      <c r="H9" s="11">
        <f>G9/3.3</f>
        <v>67.121212121212125</v>
      </c>
      <c r="I9" s="4">
        <f>RANK(H9,H$9:H$11,0)</f>
        <v>1</v>
      </c>
      <c r="J9" s="10">
        <v>219.5</v>
      </c>
      <c r="K9" s="11">
        <f>J9/3.3</f>
        <v>66.515151515151516</v>
      </c>
      <c r="L9" s="4">
        <f>RANK(K9,K$9:K$11,0)</f>
        <v>1</v>
      </c>
      <c r="M9" s="10">
        <v>219.5</v>
      </c>
      <c r="N9" s="11">
        <f>M9/3.3</f>
        <v>66.515151515151516</v>
      </c>
      <c r="O9" s="4">
        <f>RANK(N9,N$9:N$11,0)</f>
        <v>1</v>
      </c>
      <c r="P9" s="4"/>
      <c r="Q9" s="10">
        <f>G9+J9+M9</f>
        <v>660.5</v>
      </c>
      <c r="R9" s="9">
        <f>(H9+K9+N9)/3</f>
        <v>66.717171717171709</v>
      </c>
      <c r="S9" s="32">
        <v>2</v>
      </c>
    </row>
    <row r="10" spans="1:19" ht="24.75" customHeight="1" x14ac:dyDescent="0.25">
      <c r="A10" s="45">
        <f>RANK(R10,R$9:R$11,0)</f>
        <v>2</v>
      </c>
      <c r="B10" s="40" t="s">
        <v>105</v>
      </c>
      <c r="C10" s="45">
        <v>1</v>
      </c>
      <c r="D10" s="43" t="s">
        <v>104</v>
      </c>
      <c r="E10" s="12" t="s">
        <v>18</v>
      </c>
      <c r="F10" s="12" t="s">
        <v>24</v>
      </c>
      <c r="G10" s="15">
        <v>208.5</v>
      </c>
      <c r="H10" s="11">
        <f>G10/3.3</f>
        <v>63.181818181818187</v>
      </c>
      <c r="I10" s="4">
        <f>RANK(H10,H$9:H$11,0)</f>
        <v>2</v>
      </c>
      <c r="J10" s="10">
        <v>217</v>
      </c>
      <c r="K10" s="11">
        <f>J10/3.3</f>
        <v>65.757575757575765</v>
      </c>
      <c r="L10" s="4">
        <f>RANK(K10,K$9:K$11,0)</f>
        <v>2</v>
      </c>
      <c r="M10" s="10">
        <v>216</v>
      </c>
      <c r="N10" s="11">
        <f>M10/3.3</f>
        <v>65.454545454545453</v>
      </c>
      <c r="O10" s="4">
        <f>RANK(N10,N$9:N$11,0)</f>
        <v>2</v>
      </c>
      <c r="P10" s="4"/>
      <c r="Q10" s="10">
        <f>G10+J10+M10</f>
        <v>641.5</v>
      </c>
      <c r="R10" s="9">
        <f>(H10+K10+N10)/3</f>
        <v>64.797979797979792</v>
      </c>
      <c r="S10" s="32">
        <v>3</v>
      </c>
    </row>
    <row r="11" spans="1:19" ht="24.75" customHeight="1" x14ac:dyDescent="0.25">
      <c r="A11" s="45">
        <f>RANK(R11,R$9:R$11,0)</f>
        <v>3</v>
      </c>
      <c r="B11" s="40" t="s">
        <v>85</v>
      </c>
      <c r="C11" s="45">
        <v>3</v>
      </c>
      <c r="D11" s="43" t="s">
        <v>97</v>
      </c>
      <c r="E11" s="12" t="s">
        <v>22</v>
      </c>
      <c r="F11" s="12" t="s">
        <v>98</v>
      </c>
      <c r="G11" s="15">
        <v>204</v>
      </c>
      <c r="H11" s="11">
        <f>G11/3.3</f>
        <v>61.81818181818182</v>
      </c>
      <c r="I11" s="4">
        <f>RANK(H11,H$9:H$11,0)</f>
        <v>3</v>
      </c>
      <c r="J11" s="10">
        <v>202.5</v>
      </c>
      <c r="K11" s="11">
        <f>J11/3.3</f>
        <v>61.363636363636367</v>
      </c>
      <c r="L11" s="4">
        <f>RANK(K11,K$9:K$11,0)</f>
        <v>3</v>
      </c>
      <c r="M11" s="10">
        <v>199.5</v>
      </c>
      <c r="N11" s="11">
        <f>M11/3.3</f>
        <v>60.45454545454546</v>
      </c>
      <c r="O11" s="4">
        <f>RANK(N11,N$9:N$11,0)</f>
        <v>3</v>
      </c>
      <c r="P11" s="4"/>
      <c r="Q11" s="10">
        <f>G11+J11+M11</f>
        <v>606</v>
      </c>
      <c r="R11" s="9">
        <f>(H11+K11+N11)/3</f>
        <v>61.212121212121218</v>
      </c>
      <c r="S11" s="32" t="s">
        <v>29</v>
      </c>
    </row>
    <row r="12" spans="1:19" ht="24.75" customHeight="1" x14ac:dyDescent="0.25">
      <c r="A12" s="88" t="s">
        <v>34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</row>
    <row r="13" spans="1:19" ht="24.75" customHeight="1" x14ac:dyDescent="0.25">
      <c r="A13" s="45">
        <f>RANK(R13,R$13:R$16,0)</f>
        <v>1</v>
      </c>
      <c r="B13" s="40" t="s">
        <v>84</v>
      </c>
      <c r="C13" s="12">
        <v>3</v>
      </c>
      <c r="D13" s="43" t="s">
        <v>87</v>
      </c>
      <c r="E13" s="12" t="s">
        <v>18</v>
      </c>
      <c r="F13" s="12" t="s">
        <v>24</v>
      </c>
      <c r="G13" s="13">
        <v>198.5</v>
      </c>
      <c r="H13" s="11">
        <f>G13/3</f>
        <v>66.166666666666671</v>
      </c>
      <c r="I13" s="4">
        <f>RANK(H13,H$13:H$16,0)</f>
        <v>1</v>
      </c>
      <c r="J13" s="13">
        <v>186.5</v>
      </c>
      <c r="K13" s="11">
        <f>J13/3</f>
        <v>62.166666666666664</v>
      </c>
      <c r="L13" s="4">
        <f>RANK(K13,K$13:K$16,0)</f>
        <v>4</v>
      </c>
      <c r="M13" s="13">
        <v>196</v>
      </c>
      <c r="N13" s="11">
        <f>M13/3</f>
        <v>65.333333333333329</v>
      </c>
      <c r="O13" s="4">
        <f>RANK(N13,N$13:N$16,0)</f>
        <v>1</v>
      </c>
      <c r="P13" s="13"/>
      <c r="Q13" s="10">
        <f>G13+J13+M13</f>
        <v>581</v>
      </c>
      <c r="R13" s="9">
        <f>(H13+K13+N13)/3</f>
        <v>64.555555555555557</v>
      </c>
      <c r="S13" s="13">
        <v>3</v>
      </c>
    </row>
    <row r="14" spans="1:19" ht="24.75" customHeight="1" x14ac:dyDescent="0.25">
      <c r="A14" s="45">
        <f>RANK(R14,R$13:R$16,0)</f>
        <v>2</v>
      </c>
      <c r="B14" s="40" t="s">
        <v>108</v>
      </c>
      <c r="C14" s="12">
        <v>3</v>
      </c>
      <c r="D14" s="31" t="s">
        <v>99</v>
      </c>
      <c r="E14" s="12" t="s">
        <v>100</v>
      </c>
      <c r="F14" s="12" t="s">
        <v>101</v>
      </c>
      <c r="G14" s="13">
        <v>187.5</v>
      </c>
      <c r="H14" s="11">
        <f>G14/3</f>
        <v>62.5</v>
      </c>
      <c r="I14" s="4">
        <f>RANK(H14,H$13:H$16,0)</f>
        <v>3</v>
      </c>
      <c r="J14" s="13">
        <v>194.5</v>
      </c>
      <c r="K14" s="11">
        <f>J14/3</f>
        <v>64.833333333333329</v>
      </c>
      <c r="L14" s="4">
        <f>RANK(K14,K$13:K$16,0)</f>
        <v>1</v>
      </c>
      <c r="M14" s="13">
        <v>194.5</v>
      </c>
      <c r="N14" s="11">
        <f>M14/3</f>
        <v>64.833333333333329</v>
      </c>
      <c r="O14" s="4">
        <f>RANK(N14,N$13:N$16,0)</f>
        <v>2</v>
      </c>
      <c r="P14" s="13"/>
      <c r="Q14" s="10">
        <f>G14+J14+M14</f>
        <v>576.5</v>
      </c>
      <c r="R14" s="9">
        <f>(H14+K14+N14)/3</f>
        <v>64.055555555555557</v>
      </c>
      <c r="S14" s="13">
        <v>3</v>
      </c>
    </row>
    <row r="15" spans="1:19" ht="24.75" customHeight="1" x14ac:dyDescent="0.25">
      <c r="A15" s="45">
        <f>RANK(R15,R$13:R$16,0)</f>
        <v>3</v>
      </c>
      <c r="B15" s="40" t="s">
        <v>83</v>
      </c>
      <c r="C15" s="12">
        <v>3</v>
      </c>
      <c r="D15" s="43" t="s">
        <v>86</v>
      </c>
      <c r="E15" s="12" t="s">
        <v>22</v>
      </c>
      <c r="F15" s="12" t="s">
        <v>98</v>
      </c>
      <c r="G15" s="13">
        <v>193</v>
      </c>
      <c r="H15" s="11">
        <f>G15/3</f>
        <v>64.333333333333329</v>
      </c>
      <c r="I15" s="4">
        <f>RANK(H15,H$13:H$16,0)</f>
        <v>2</v>
      </c>
      <c r="J15" s="13">
        <v>187</v>
      </c>
      <c r="K15" s="11">
        <f>J15/3</f>
        <v>62.333333333333336</v>
      </c>
      <c r="L15" s="4">
        <f>RANK(K15,K$13:K$16,0)</f>
        <v>3</v>
      </c>
      <c r="M15" s="13">
        <v>191.5</v>
      </c>
      <c r="N15" s="11">
        <f>M15/3</f>
        <v>63.833333333333336</v>
      </c>
      <c r="O15" s="4">
        <f>RANK(N15,N$13:N$16,0)</f>
        <v>3</v>
      </c>
      <c r="P15" s="13"/>
      <c r="Q15" s="10">
        <f>G15+J15+M15</f>
        <v>571.5</v>
      </c>
      <c r="R15" s="9">
        <f>(H15+K15+N15)/3</f>
        <v>63.5</v>
      </c>
      <c r="S15" s="13" t="s">
        <v>27</v>
      </c>
    </row>
    <row r="16" spans="1:19" ht="24.75" customHeight="1" x14ac:dyDescent="0.25">
      <c r="A16" s="45">
        <f>RANK(R16,R$13:R$16,0)</f>
        <v>4</v>
      </c>
      <c r="B16" s="40" t="s">
        <v>85</v>
      </c>
      <c r="C16" s="45">
        <v>3</v>
      </c>
      <c r="D16" s="43" t="s">
        <v>97</v>
      </c>
      <c r="E16" s="12" t="s">
        <v>22</v>
      </c>
      <c r="F16" s="12" t="s">
        <v>98</v>
      </c>
      <c r="G16" s="13">
        <v>187</v>
      </c>
      <c r="H16" s="11">
        <f>G16/3</f>
        <v>62.333333333333336</v>
      </c>
      <c r="I16" s="4">
        <f>RANK(H16,H$13:H$16,0)</f>
        <v>4</v>
      </c>
      <c r="J16" s="13">
        <v>188</v>
      </c>
      <c r="K16" s="11">
        <f>J16/3</f>
        <v>62.666666666666664</v>
      </c>
      <c r="L16" s="4">
        <f>RANK(K16,K$13:K$16,0)</f>
        <v>2</v>
      </c>
      <c r="M16" s="13">
        <v>189</v>
      </c>
      <c r="N16" s="11">
        <f>M16/3</f>
        <v>63</v>
      </c>
      <c r="O16" s="4">
        <f>RANK(N16,N$13:N$16,0)</f>
        <v>4</v>
      </c>
      <c r="P16" s="13"/>
      <c r="Q16" s="10">
        <f>G16+J16+M16</f>
        <v>564</v>
      </c>
      <c r="R16" s="9">
        <f>(H16+K16+N16)/3</f>
        <v>62.666666666666664</v>
      </c>
      <c r="S16" s="13" t="s">
        <v>27</v>
      </c>
    </row>
    <row r="17" spans="1:19" ht="24.75" customHeight="1" x14ac:dyDescent="0.25">
      <c r="A17" s="20"/>
      <c r="B17" s="21"/>
      <c r="C17" s="22"/>
      <c r="D17" s="30"/>
      <c r="E17" s="24"/>
      <c r="F17" s="24"/>
      <c r="G17" s="25"/>
      <c r="H17" s="26"/>
      <c r="I17" s="27"/>
      <c r="J17" s="28"/>
      <c r="K17" s="26"/>
      <c r="L17" s="27"/>
      <c r="M17" s="28"/>
      <c r="N17" s="26"/>
      <c r="O17" s="27"/>
      <c r="P17" s="27"/>
      <c r="Q17" s="28"/>
      <c r="R17" s="29"/>
    </row>
    <row r="18" spans="1:19" s="18" customFormat="1" ht="21.75" customHeight="1" x14ac:dyDescent="0.25">
      <c r="B18" s="70" t="s">
        <v>14</v>
      </c>
      <c r="C18" s="70"/>
      <c r="D18" s="70"/>
      <c r="N18" s="19" t="s">
        <v>70</v>
      </c>
      <c r="O18" s="19"/>
      <c r="P18" s="19"/>
      <c r="S18"/>
    </row>
    <row r="19" spans="1:19" s="18" customFormat="1" ht="21.75" customHeight="1" x14ac:dyDescent="0.25">
      <c r="B19" s="70" t="s">
        <v>15</v>
      </c>
      <c r="C19" s="70"/>
      <c r="D19" s="70"/>
      <c r="N19" s="19" t="s">
        <v>21</v>
      </c>
      <c r="O19" s="19"/>
      <c r="P19" s="19"/>
      <c r="S19"/>
    </row>
    <row r="26" spans="1:19" x14ac:dyDescent="0.25">
      <c r="S26" s="28"/>
    </row>
    <row r="27" spans="1:19" x14ac:dyDescent="0.25">
      <c r="S27" s="18"/>
    </row>
    <row r="28" spans="1:19" x14ac:dyDescent="0.25">
      <c r="S28" s="18"/>
    </row>
  </sheetData>
  <sortState ref="A9:S11">
    <sortCondition ref="A9"/>
  </sortState>
  <mergeCells count="22">
    <mergeCell ref="B18:D18"/>
    <mergeCell ref="B19:D19"/>
    <mergeCell ref="S7:S8"/>
    <mergeCell ref="A12:S12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1968503937007874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ППА КП дети</vt:lpstr>
      <vt:lpstr>ППЮ КПЮ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2019-04-06T10:57:35Z</cp:lastPrinted>
  <dcterms:created xsi:type="dcterms:W3CDTF">2011-01-22T20:52:18Z</dcterms:created>
  <dcterms:modified xsi:type="dcterms:W3CDTF">2020-01-21T06:37:05Z</dcterms:modified>
</cp:coreProperties>
</file>