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4805" windowHeight="7875" activeTab="2"/>
  </bookViews>
  <sheets>
    <sheet name="дети" sheetId="18" r:id="rId1"/>
    <sheet name="дети КП" sheetId="19" r:id="rId2"/>
    <sheet name="юноши" sheetId="20" r:id="rId3"/>
  </sheets>
  <calcPr calcId="145621"/>
</workbook>
</file>

<file path=xl/calcChain.xml><?xml version="1.0" encoding="utf-8"?>
<calcChain xmlns="http://schemas.openxmlformats.org/spreadsheetml/2006/main">
  <c r="H19" i="20" l="1"/>
  <c r="I19" i="20" s="1"/>
  <c r="K19" i="20"/>
  <c r="N19" i="20"/>
  <c r="H17" i="20"/>
  <c r="N17" i="20"/>
  <c r="K17" i="20"/>
  <c r="N11" i="20"/>
  <c r="K11" i="20"/>
  <c r="H11" i="20"/>
  <c r="L19" i="20"/>
  <c r="H13" i="20"/>
  <c r="K13" i="20"/>
  <c r="N13" i="20"/>
  <c r="H15" i="20"/>
  <c r="K15" i="20"/>
  <c r="N15" i="20"/>
  <c r="N14" i="20"/>
  <c r="O15" i="20" s="1"/>
  <c r="K14" i="20"/>
  <c r="H14" i="20"/>
  <c r="I14" i="20" s="1"/>
  <c r="H10" i="20"/>
  <c r="K10" i="20"/>
  <c r="N10" i="20"/>
  <c r="H9" i="20"/>
  <c r="I9" i="20" s="1"/>
  <c r="K9" i="20"/>
  <c r="N9" i="20"/>
  <c r="H13" i="19"/>
  <c r="K13" i="19"/>
  <c r="N13" i="19"/>
  <c r="H10" i="19"/>
  <c r="K10" i="19"/>
  <c r="N10" i="19"/>
  <c r="H14" i="19"/>
  <c r="K14" i="19"/>
  <c r="N14" i="19"/>
  <c r="H11" i="19"/>
  <c r="K11" i="19"/>
  <c r="N11" i="19"/>
  <c r="H12" i="19"/>
  <c r="K12" i="19"/>
  <c r="N12" i="19"/>
  <c r="N9" i="19"/>
  <c r="K9" i="19"/>
  <c r="H9" i="19"/>
  <c r="Q14" i="20"/>
  <c r="Q13" i="20"/>
  <c r="Q15" i="20"/>
  <c r="H11" i="18"/>
  <c r="H22" i="18"/>
  <c r="Q11" i="18"/>
  <c r="N11" i="18"/>
  <c r="K11" i="18"/>
  <c r="L15" i="20" l="1"/>
  <c r="L14" i="20"/>
  <c r="I13" i="20"/>
  <c r="I15" i="20"/>
  <c r="L13" i="20"/>
  <c r="O14" i="20"/>
  <c r="L12" i="19"/>
  <c r="L13" i="19"/>
  <c r="O13" i="20"/>
  <c r="R13" i="20"/>
  <c r="R11" i="18"/>
  <c r="O10" i="20"/>
  <c r="L10" i="20"/>
  <c r="L9" i="20"/>
  <c r="O9" i="20"/>
  <c r="I10" i="20"/>
  <c r="I11" i="19"/>
  <c r="I12" i="19"/>
  <c r="L10" i="19"/>
  <c r="L14" i="19"/>
  <c r="I13" i="19"/>
  <c r="I14" i="19"/>
  <c r="L11" i="19"/>
  <c r="I10" i="19"/>
  <c r="R14" i="20"/>
  <c r="R15" i="20"/>
  <c r="A13" i="20" l="1"/>
  <c r="A15" i="20"/>
  <c r="A14" i="20"/>
  <c r="Q19" i="20"/>
  <c r="O19" i="20"/>
  <c r="O14" i="19"/>
  <c r="Q14" i="19"/>
  <c r="R14" i="19"/>
  <c r="O11" i="19"/>
  <c r="Q11" i="19"/>
  <c r="R11" i="19"/>
  <c r="Q17" i="20"/>
  <c r="Q9" i="20"/>
  <c r="Q10" i="20"/>
  <c r="Q11" i="20"/>
  <c r="O11" i="20"/>
  <c r="Q12" i="19"/>
  <c r="Q10" i="19"/>
  <c r="Q13" i="19"/>
  <c r="R13" i="19"/>
  <c r="Q9" i="19"/>
  <c r="O9" i="19"/>
  <c r="L9" i="19"/>
  <c r="H20" i="18"/>
  <c r="K20" i="18"/>
  <c r="N20" i="18"/>
  <c r="Q20" i="18"/>
  <c r="H19" i="18"/>
  <c r="K19" i="18"/>
  <c r="N19" i="18"/>
  <c r="Q19" i="18"/>
  <c r="H21" i="18"/>
  <c r="K21" i="18"/>
  <c r="N21" i="18"/>
  <c r="Q21" i="18"/>
  <c r="H17" i="18"/>
  <c r="K17" i="18"/>
  <c r="N17" i="18"/>
  <c r="Q17" i="18"/>
  <c r="H10" i="18"/>
  <c r="K10" i="18"/>
  <c r="N10" i="18"/>
  <c r="Q10" i="18"/>
  <c r="H12" i="18"/>
  <c r="K12" i="18"/>
  <c r="N12" i="18"/>
  <c r="Q12" i="18"/>
  <c r="H8" i="18"/>
  <c r="K8" i="18"/>
  <c r="N8" i="18"/>
  <c r="Q8" i="18"/>
  <c r="H6" i="18"/>
  <c r="K6" i="18"/>
  <c r="N6" i="18"/>
  <c r="Q6" i="18"/>
  <c r="H16" i="18"/>
  <c r="K16" i="18"/>
  <c r="N16" i="18"/>
  <c r="Q16" i="18"/>
  <c r="H9" i="18"/>
  <c r="K9" i="18"/>
  <c r="N9" i="18"/>
  <c r="Q9" i="18"/>
  <c r="H5" i="18"/>
  <c r="K5" i="18"/>
  <c r="N5" i="18"/>
  <c r="Q5" i="18"/>
  <c r="H13" i="18"/>
  <c r="K13" i="18"/>
  <c r="N13" i="18"/>
  <c r="Q13" i="18"/>
  <c r="H18" i="18"/>
  <c r="K18" i="18"/>
  <c r="N18" i="18"/>
  <c r="Q18" i="18"/>
  <c r="H7" i="18"/>
  <c r="K7" i="18"/>
  <c r="N7" i="18"/>
  <c r="Q7" i="18"/>
  <c r="H15" i="18"/>
  <c r="K15" i="18"/>
  <c r="N15" i="18"/>
  <c r="Q15" i="18"/>
  <c r="Q4" i="18"/>
  <c r="N4" i="18"/>
  <c r="K4" i="18"/>
  <c r="H4" i="18"/>
  <c r="Q14" i="18"/>
  <c r="N14" i="18"/>
  <c r="K14" i="18"/>
  <c r="H14" i="18"/>
  <c r="Q22" i="18"/>
  <c r="N22" i="18"/>
  <c r="K22" i="18"/>
  <c r="R18" i="18" l="1"/>
  <c r="R13" i="18"/>
  <c r="R9" i="18"/>
  <c r="R16" i="18"/>
  <c r="R6" i="18"/>
  <c r="R17" i="18"/>
  <c r="I22" i="18"/>
  <c r="I16" i="18"/>
  <c r="I6" i="18"/>
  <c r="I12" i="18"/>
  <c r="I5" i="18"/>
  <c r="I20" i="18"/>
  <c r="I17" i="18"/>
  <c r="I18" i="18"/>
  <c r="I8" i="18"/>
  <c r="I19" i="18"/>
  <c r="I4" i="18"/>
  <c r="I14" i="18"/>
  <c r="I10" i="18"/>
  <c r="I21" i="18"/>
  <c r="I11" i="18"/>
  <c r="I9" i="18"/>
  <c r="I15" i="18"/>
  <c r="I7" i="18"/>
  <c r="I13" i="18"/>
  <c r="L14" i="18"/>
  <c r="L17" i="18"/>
  <c r="L6" i="18"/>
  <c r="L13" i="18"/>
  <c r="L4" i="18"/>
  <c r="L8" i="18"/>
  <c r="L20" i="18"/>
  <c r="L10" i="18"/>
  <c r="L16" i="18"/>
  <c r="L18" i="18"/>
  <c r="L11" i="18"/>
  <c r="L22" i="18"/>
  <c r="L5" i="18"/>
  <c r="L19" i="18"/>
  <c r="L12" i="18"/>
  <c r="L9" i="18"/>
  <c r="L7" i="18"/>
  <c r="L21" i="18"/>
  <c r="L15" i="18"/>
  <c r="O22" i="18"/>
  <c r="O21" i="18"/>
  <c r="O8" i="18"/>
  <c r="O5" i="18"/>
  <c r="O15" i="18"/>
  <c r="O20" i="18"/>
  <c r="O16" i="18"/>
  <c r="O12" i="18"/>
  <c r="O7" i="18"/>
  <c r="O14" i="18"/>
  <c r="O17" i="18"/>
  <c r="O6" i="18"/>
  <c r="O13" i="18"/>
  <c r="O4" i="18"/>
  <c r="O10" i="18"/>
  <c r="O18" i="18"/>
  <c r="R22" i="18"/>
  <c r="O19" i="18"/>
  <c r="O9" i="18"/>
  <c r="O11" i="18"/>
  <c r="I17" i="20"/>
  <c r="O17" i="20"/>
  <c r="R19" i="20"/>
  <c r="A19" i="20" s="1"/>
  <c r="R9" i="20"/>
  <c r="R11" i="20"/>
  <c r="R17" i="20"/>
  <c r="L11" i="20"/>
  <c r="R10" i="20"/>
  <c r="O13" i="19"/>
  <c r="R12" i="19"/>
  <c r="R9" i="19"/>
  <c r="O10" i="19"/>
  <c r="I11" i="20"/>
  <c r="L17" i="20"/>
  <c r="O12" i="19"/>
  <c r="R10" i="19"/>
  <c r="I9" i="19"/>
  <c r="R12" i="18"/>
  <c r="R10" i="18"/>
  <c r="R19" i="18"/>
  <c r="R20" i="18"/>
  <c r="R7" i="18"/>
  <c r="R14" i="18"/>
  <c r="R4" i="18"/>
  <c r="R15" i="18"/>
  <c r="R5" i="18"/>
  <c r="R8" i="18"/>
  <c r="R21" i="18"/>
  <c r="A14" i="18" l="1"/>
  <c r="A17" i="18"/>
  <c r="A6" i="18"/>
  <c r="A13" i="18"/>
  <c r="A4" i="18"/>
  <c r="A12" i="18"/>
  <c r="A9" i="18"/>
  <c r="A22" i="18"/>
  <c r="A8" i="18"/>
  <c r="A5" i="18"/>
  <c r="A15" i="18"/>
  <c r="A20" i="18"/>
  <c r="A10" i="18"/>
  <c r="A16" i="18"/>
  <c r="A18" i="18"/>
  <c r="A11" i="18"/>
  <c r="A19" i="18"/>
  <c r="A7" i="18"/>
  <c r="A21" i="18"/>
  <c r="A10" i="19"/>
  <c r="A14" i="19"/>
  <c r="A11" i="19"/>
  <c r="A9" i="19"/>
  <c r="A10" i="20"/>
  <c r="A9" i="20"/>
  <c r="A11" i="20"/>
  <c r="A17" i="20"/>
  <c r="A13" i="19"/>
  <c r="A12" i="19"/>
</calcChain>
</file>

<file path=xl/sharedStrings.xml><?xml version="1.0" encoding="utf-8"?>
<sst xmlns="http://schemas.openxmlformats.org/spreadsheetml/2006/main" count="243" uniqueCount="95">
  <si>
    <t>Выездка</t>
  </si>
  <si>
    <t>г.Н.Новгород кск "Пассаж"</t>
  </si>
  <si>
    <t>Звание, разряд</t>
  </si>
  <si>
    <t>Владелец</t>
  </si>
  <si>
    <t>Команда, регион</t>
  </si>
  <si>
    <t>Технические результаты</t>
  </si>
  <si>
    <t>Место</t>
  </si>
  <si>
    <t>Н</t>
  </si>
  <si>
    <t>С</t>
  </si>
  <si>
    <t>М</t>
  </si>
  <si>
    <t>Всего баллов</t>
  </si>
  <si>
    <t>Всего %</t>
  </si>
  <si>
    <t>Баллы</t>
  </si>
  <si>
    <t>%</t>
  </si>
  <si>
    <t>Главный судья</t>
  </si>
  <si>
    <t>Главный секретарь</t>
  </si>
  <si>
    <r>
      <t xml:space="preserve">Фамилия, </t>
    </r>
    <r>
      <rPr>
        <sz val="8"/>
        <rFont val="Cambria"/>
        <family val="1"/>
        <charset val="204"/>
      </rPr>
      <t>Имя всадника</t>
    </r>
  </si>
  <si>
    <r>
      <t>Кличка лошади, г.р.,</t>
    </r>
    <r>
      <rPr>
        <sz val="8"/>
        <rFont val="Cambria"/>
        <family val="1"/>
        <charset val="204"/>
      </rPr>
      <t xml:space="preserve"> масть, пол, порода, отец, место рождения</t>
    </r>
  </si>
  <si>
    <t>ДЮСШ НЦВЕ</t>
  </si>
  <si>
    <t>кол-во ош.</t>
  </si>
  <si>
    <t>б/р</t>
  </si>
  <si>
    <t>Дедикова Е.</t>
  </si>
  <si>
    <t>ч/в</t>
  </si>
  <si>
    <t>Нижегородская область</t>
  </si>
  <si>
    <t>ДЮСШ НЦВЕ Нижегородская область</t>
  </si>
  <si>
    <r>
      <t xml:space="preserve">ХОХЛАЧЕВА </t>
    </r>
    <r>
      <rPr>
        <sz val="8"/>
        <rFont val="Verdana"/>
        <family val="2"/>
        <charset val="204"/>
      </rPr>
      <t>Екатерина, 2007</t>
    </r>
  </si>
  <si>
    <t>1юн</t>
  </si>
  <si>
    <t>кмс</t>
  </si>
  <si>
    <t>3юн</t>
  </si>
  <si>
    <r>
      <t>БЕЛЬВЕДЕР</t>
    </r>
    <r>
      <rPr>
        <sz val="9"/>
        <color theme="1"/>
        <rFont val="Verdana"/>
        <family val="2"/>
        <charset val="204"/>
      </rPr>
      <t>-01,мер.,рыж.</t>
    </r>
  </si>
  <si>
    <r>
      <t>ХАММЕР</t>
    </r>
    <r>
      <rPr>
        <sz val="9"/>
        <color theme="1"/>
        <rFont val="Verdana"/>
        <family val="2"/>
        <charset val="204"/>
      </rPr>
      <t>-04,мер.,рыж.,полукр.,Россия</t>
    </r>
  </si>
  <si>
    <t>Беликов В.</t>
  </si>
  <si>
    <t>20.10.2019г</t>
  </si>
  <si>
    <t>ДЮСШ "Олимп" Нижегородская область</t>
  </si>
  <si>
    <t>ДЮСШ "Олимп"</t>
  </si>
  <si>
    <t>Предварительный приз А. Дети (мальчики, девочки)</t>
  </si>
  <si>
    <r>
      <t xml:space="preserve">ВОРОТЫНЦЕВА </t>
    </r>
    <r>
      <rPr>
        <sz val="8"/>
        <rFont val="Verdana"/>
        <family val="2"/>
        <charset val="204"/>
      </rPr>
      <t>Ирина, 2007</t>
    </r>
  </si>
  <si>
    <t>ПЕГАС</t>
  </si>
  <si>
    <r>
      <t>ИНТРИГА</t>
    </r>
    <r>
      <rPr>
        <sz val="9"/>
        <color theme="1"/>
        <rFont val="Verdana"/>
        <family val="2"/>
        <charset val="204"/>
      </rPr>
      <t>-12,коб.,рыж.,трак.</t>
    </r>
  </si>
  <si>
    <r>
      <t>ПЕРИС</t>
    </r>
    <r>
      <rPr>
        <sz val="9"/>
        <color theme="1"/>
        <rFont val="Verdana"/>
        <family val="2"/>
        <charset val="204"/>
      </rPr>
      <t>-11,коб.,рыж.,трак.,Экспресс, ОАО "Сосновка"</t>
    </r>
  </si>
  <si>
    <r>
      <t>ТРАВУШКА</t>
    </r>
    <r>
      <rPr>
        <sz val="9"/>
        <color theme="1"/>
        <rFont val="Verdana"/>
        <family val="2"/>
        <charset val="204"/>
      </rPr>
      <t>-00,коб.,тем-гнед.,полукр.,Перевозский к/з</t>
    </r>
  </si>
  <si>
    <r>
      <t>ВАНИДОССО ЭЛ</t>
    </r>
    <r>
      <rPr>
        <sz val="9"/>
        <color theme="1"/>
        <rFont val="Verdana"/>
        <family val="2"/>
        <charset val="204"/>
      </rPr>
      <t>-07,жер.,сер., андал.,Анимадор 2, Испания</t>
    </r>
  </si>
  <si>
    <r>
      <t xml:space="preserve">ЗАЛИЦАЕВА </t>
    </r>
    <r>
      <rPr>
        <sz val="8"/>
        <rFont val="Verdana"/>
        <family val="2"/>
        <charset val="204"/>
      </rPr>
      <t>Альяна, 2008</t>
    </r>
  </si>
  <si>
    <r>
      <t xml:space="preserve">КРЕШТОПОВА </t>
    </r>
    <r>
      <rPr>
        <sz val="8"/>
        <rFont val="Verdana"/>
        <family val="2"/>
        <charset val="204"/>
      </rPr>
      <t>Елизавета, 2005</t>
    </r>
  </si>
  <si>
    <r>
      <t xml:space="preserve">ПЛОТНИКОВА </t>
    </r>
    <r>
      <rPr>
        <sz val="8"/>
        <rFont val="Verdana"/>
        <family val="2"/>
        <charset val="204"/>
      </rPr>
      <t>Анастасия, 2005</t>
    </r>
  </si>
  <si>
    <r>
      <t xml:space="preserve">ЧУРМЕЕВА </t>
    </r>
    <r>
      <rPr>
        <sz val="8"/>
        <rFont val="Verdana"/>
        <family val="2"/>
        <charset val="204"/>
      </rPr>
      <t>Александра, 2005</t>
    </r>
  </si>
  <si>
    <r>
      <t xml:space="preserve">КИРИЛЛИНА </t>
    </r>
    <r>
      <rPr>
        <sz val="8"/>
        <rFont val="Verdana"/>
        <family val="2"/>
        <charset val="204"/>
      </rPr>
      <t>Полина, 2006</t>
    </r>
  </si>
  <si>
    <r>
      <t xml:space="preserve">МАЯНСКАЯ </t>
    </r>
    <r>
      <rPr>
        <sz val="8"/>
        <rFont val="Verdana"/>
        <family val="2"/>
        <charset val="204"/>
      </rPr>
      <t>София, 2006</t>
    </r>
  </si>
  <si>
    <r>
      <t xml:space="preserve">КАНДРИНА </t>
    </r>
    <r>
      <rPr>
        <sz val="8"/>
        <rFont val="Verdana"/>
        <family val="2"/>
        <charset val="204"/>
      </rPr>
      <t>Дарья, 2006</t>
    </r>
  </si>
  <si>
    <r>
      <t xml:space="preserve">КАЮРОВА </t>
    </r>
    <r>
      <rPr>
        <sz val="8"/>
        <rFont val="Verdana"/>
        <family val="2"/>
        <charset val="204"/>
      </rPr>
      <t>Арина, 2005</t>
    </r>
  </si>
  <si>
    <r>
      <t xml:space="preserve">ШАРГАЕВА </t>
    </r>
    <r>
      <rPr>
        <sz val="8"/>
        <rFont val="Verdana"/>
        <family val="2"/>
        <charset val="204"/>
      </rPr>
      <t>Аксиния, 2006</t>
    </r>
  </si>
  <si>
    <t>2юн</t>
  </si>
  <si>
    <r>
      <t xml:space="preserve">ТОН </t>
    </r>
    <r>
      <rPr>
        <sz val="8"/>
        <rFont val="Verdana"/>
        <family val="2"/>
        <charset val="204"/>
      </rPr>
      <t>Мария, 2005</t>
    </r>
  </si>
  <si>
    <r>
      <t xml:space="preserve">РОМАШИНА </t>
    </r>
    <r>
      <rPr>
        <sz val="8"/>
        <rFont val="Verdana"/>
        <family val="2"/>
        <charset val="204"/>
      </rPr>
      <t>Ксения, 2005</t>
    </r>
  </si>
  <si>
    <r>
      <t xml:space="preserve">ТУРКИНА </t>
    </r>
    <r>
      <rPr>
        <sz val="8"/>
        <rFont val="Verdana"/>
        <family val="2"/>
        <charset val="204"/>
      </rPr>
      <t>Дарина, 2005</t>
    </r>
  </si>
  <si>
    <r>
      <t xml:space="preserve">ЛЯЛЬКОВА </t>
    </r>
    <r>
      <rPr>
        <sz val="8"/>
        <rFont val="Verdana"/>
        <family val="2"/>
        <charset val="204"/>
      </rPr>
      <t>Вера, 2005</t>
    </r>
  </si>
  <si>
    <r>
      <t xml:space="preserve">ДРЯХЛОВА </t>
    </r>
    <r>
      <rPr>
        <sz val="8"/>
        <rFont val="Verdana"/>
        <family val="2"/>
        <charset val="204"/>
      </rPr>
      <t>Елена, 2006</t>
    </r>
  </si>
  <si>
    <r>
      <t xml:space="preserve">НОВОЖИЛОВА </t>
    </r>
    <r>
      <rPr>
        <sz val="8"/>
        <rFont val="Verdana"/>
        <family val="2"/>
        <charset val="204"/>
      </rPr>
      <t>Дарья, 2006</t>
    </r>
  </si>
  <si>
    <r>
      <t>МАНУСКРИПТ</t>
    </r>
    <r>
      <rPr>
        <sz val="9"/>
        <color theme="1"/>
        <rFont val="Verdana"/>
        <family val="2"/>
        <charset val="204"/>
      </rPr>
      <t>-02,мер.,сер.,орл-рыс., Парафин, ОАО"Хреновский к/з"</t>
    </r>
  </si>
  <si>
    <r>
      <t>ПИТЕР ПЭН</t>
    </r>
    <r>
      <rPr>
        <sz val="9"/>
        <color theme="1"/>
        <rFont val="Verdana"/>
        <family val="2"/>
        <charset val="204"/>
      </rPr>
      <t>-04,мер.,рыж..полукр., Россия</t>
    </r>
  </si>
  <si>
    <r>
      <t>ГЕЛИКОН</t>
    </r>
    <r>
      <rPr>
        <sz val="9"/>
        <color theme="1"/>
        <rFont val="Verdana"/>
        <family val="2"/>
        <charset val="204"/>
      </rPr>
      <t>-04,мер.,гнед.,орл-рыс, Никотин</t>
    </r>
  </si>
  <si>
    <r>
      <t>БУДИМИР</t>
    </r>
    <r>
      <rPr>
        <sz val="9"/>
        <color theme="1"/>
        <rFont val="Verdana"/>
        <family val="2"/>
        <charset val="204"/>
      </rPr>
      <t>-08</t>
    </r>
  </si>
  <si>
    <r>
      <t>САМБА</t>
    </r>
    <r>
      <rPr>
        <sz val="9"/>
        <color theme="1"/>
        <rFont val="Verdana"/>
        <family val="2"/>
        <charset val="204"/>
      </rPr>
      <t>-06,коб.,сер.,ганн.,Маркиз, Харьковский конный завод</t>
    </r>
  </si>
  <si>
    <r>
      <t>КОЛИБРИ САПФО</t>
    </r>
    <r>
      <rPr>
        <sz val="9"/>
        <color theme="1"/>
        <rFont val="Verdana"/>
        <family val="2"/>
        <charset val="204"/>
      </rPr>
      <t>-13,коб.,гнед.,райд пони</t>
    </r>
  </si>
  <si>
    <t>Командный приз. Дети (Мальчики, девочки)</t>
  </si>
  <si>
    <r>
      <t xml:space="preserve">ЦИПИЛЕВА </t>
    </r>
    <r>
      <rPr>
        <sz val="8"/>
        <rFont val="Verdana"/>
        <family val="2"/>
        <charset val="204"/>
      </rPr>
      <t>Екатерина, 2005</t>
    </r>
  </si>
  <si>
    <r>
      <t>КЕНИЯ</t>
    </r>
    <r>
      <rPr>
        <sz val="9"/>
        <color theme="1"/>
        <rFont val="Verdana"/>
        <family val="2"/>
        <charset val="204"/>
      </rPr>
      <t>-11,коб.,вор.,великопол., Хингис</t>
    </r>
  </si>
  <si>
    <r>
      <t>АЛЬБИАНО</t>
    </r>
    <r>
      <rPr>
        <sz val="9"/>
        <color theme="1"/>
        <rFont val="Verdana"/>
        <family val="2"/>
        <charset val="204"/>
      </rPr>
      <t>-06,мер.,вор.,рус.верх., Атом, Старожиловский к/з</t>
    </r>
  </si>
  <si>
    <r>
      <t>ПРОТАЛИНКА</t>
    </r>
    <r>
      <rPr>
        <sz val="9"/>
        <color theme="1"/>
        <rFont val="Verdana"/>
        <family val="2"/>
        <charset val="204"/>
      </rPr>
      <t>-11,коб.,гнед.,полукр., Орден 10,КФХ "Тргшино"</t>
    </r>
  </si>
  <si>
    <r>
      <t xml:space="preserve">СЕДЫШЕВА </t>
    </r>
    <r>
      <rPr>
        <sz val="8"/>
        <rFont val="Verdana"/>
        <family val="2"/>
        <charset val="204"/>
      </rPr>
      <t>Елизавета, 2003</t>
    </r>
  </si>
  <si>
    <r>
      <t xml:space="preserve">АРТЕМЬЕВА </t>
    </r>
    <r>
      <rPr>
        <sz val="8"/>
        <rFont val="Verdana"/>
        <family val="2"/>
        <charset val="204"/>
      </rPr>
      <t>Мария, 2003</t>
    </r>
  </si>
  <si>
    <r>
      <t xml:space="preserve">ВАРАКСОВА </t>
    </r>
    <r>
      <rPr>
        <sz val="8"/>
        <rFont val="Verdana"/>
        <family val="2"/>
        <charset val="204"/>
      </rPr>
      <t>Варвара, 2002</t>
    </r>
  </si>
  <si>
    <t>Предварительный приз. Юноши (Юноши,девушки)</t>
  </si>
  <si>
    <r>
      <t xml:space="preserve">КОЛОБОВА </t>
    </r>
    <r>
      <rPr>
        <sz val="8"/>
        <rFont val="Verdana"/>
        <family val="2"/>
        <charset val="204"/>
      </rPr>
      <t>София, 2000</t>
    </r>
  </si>
  <si>
    <r>
      <t>ДЕСТИНАДО ДЕ КАРАЗОН</t>
    </r>
    <r>
      <rPr>
        <sz val="9"/>
        <color theme="1"/>
        <rFont val="Verdana"/>
        <family val="2"/>
        <charset val="204"/>
      </rPr>
      <t>-11,мер., сер.,андал.,Диджитал, Испания</t>
    </r>
  </si>
  <si>
    <t>НЦВЕ</t>
  </si>
  <si>
    <t>НЦВЕ Нижегородская область</t>
  </si>
  <si>
    <t>Козикова С.</t>
  </si>
  <si>
    <r>
      <rPr>
        <b/>
        <sz val="8"/>
        <color theme="1"/>
        <rFont val="Verdana"/>
        <family val="2"/>
        <charset val="204"/>
      </rPr>
      <t xml:space="preserve">ОПАЛИХИНА </t>
    </r>
    <r>
      <rPr>
        <sz val="8"/>
        <color theme="1"/>
        <rFont val="Verdana"/>
        <family val="2"/>
        <charset val="204"/>
      </rPr>
      <t>Валерия, 2005</t>
    </r>
  </si>
  <si>
    <r>
      <t xml:space="preserve">ЕРЕМИНА </t>
    </r>
    <r>
      <rPr>
        <sz val="8"/>
        <rFont val="Verdana"/>
        <family val="2"/>
        <charset val="204"/>
      </rPr>
      <t>Марина, 2001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</si>
  <si>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КОРНИЛОВА </t>
    </r>
    <r>
      <rPr>
        <sz val="8"/>
        <rFont val="Verdana"/>
        <family val="2"/>
        <charset val="204"/>
      </rPr>
      <t>Анастасия, 2003</t>
    </r>
  </si>
  <si>
    <r>
      <rPr>
        <b/>
        <sz val="9"/>
        <color theme="1"/>
        <rFont val="Verdana"/>
        <family val="2"/>
        <charset val="204"/>
      </rPr>
      <t>КЕНИЯ</t>
    </r>
    <r>
      <rPr>
        <sz val="9"/>
        <color theme="1"/>
        <rFont val="Verdana"/>
        <family val="2"/>
        <charset val="204"/>
      </rPr>
      <t>-11,коб.,вор.,великопол., Хингис</t>
    </r>
  </si>
  <si>
    <r>
      <t xml:space="preserve">ШЕРОНОВА </t>
    </r>
    <r>
      <rPr>
        <sz val="8"/>
        <rFont val="Verdana"/>
        <family val="2"/>
        <charset val="204"/>
      </rPr>
      <t>Дарья, 2000</t>
    </r>
    <r>
      <rPr>
        <sz val="11"/>
        <color theme="1"/>
        <rFont val="Calibri"/>
        <family val="2"/>
        <charset val="204"/>
        <scheme val="minor"/>
      </rPr>
      <t/>
    </r>
  </si>
  <si>
    <r>
      <t>ГЕЛИКОН</t>
    </r>
    <r>
      <rPr>
        <sz val="8"/>
        <color theme="1"/>
        <rFont val="Verdana"/>
        <family val="2"/>
        <charset val="204"/>
      </rPr>
      <t>-04, мер, гнед, орл. Рыс, Никотин, Хреновский к/з</t>
    </r>
  </si>
  <si>
    <r>
      <t xml:space="preserve">ШАЛАЕВА </t>
    </r>
    <r>
      <rPr>
        <sz val="8"/>
        <rFont val="Verdana"/>
        <family val="2"/>
        <charset val="204"/>
      </rPr>
      <t>Алина, 2003</t>
    </r>
  </si>
  <si>
    <r>
      <t>ХАЛЬС</t>
    </r>
    <r>
      <rPr>
        <sz val="9"/>
        <color theme="1"/>
        <rFont val="Verdana"/>
        <family val="2"/>
        <charset val="204"/>
      </rPr>
      <t>-99</t>
    </r>
  </si>
  <si>
    <t>Предварительный приз. Юноши (Открытый класс)</t>
  </si>
  <si>
    <t>Командный приз. Юноши (Юноши,девушки)</t>
  </si>
  <si>
    <t>Вып.норм</t>
  </si>
  <si>
    <r>
      <t xml:space="preserve">КАРАСЬКОВА </t>
    </r>
    <r>
      <rPr>
        <sz val="8"/>
        <rFont val="Verdana"/>
        <family val="2"/>
        <charset val="204"/>
      </rPr>
      <t>Олеся, 2005</t>
    </r>
  </si>
  <si>
    <r>
      <t>Судьи:Н</t>
    </r>
    <r>
      <rPr>
        <sz val="10"/>
        <color theme="1"/>
        <rFont val="Verdana"/>
        <family val="2"/>
        <charset val="204"/>
      </rPr>
      <t>-Курицына Н.,</t>
    </r>
    <r>
      <rPr>
        <b/>
        <sz val="10"/>
        <color theme="1"/>
        <rFont val="Verdana"/>
        <family val="2"/>
        <charset val="204"/>
      </rPr>
      <t>С</t>
    </r>
    <r>
      <rPr>
        <sz val="10"/>
        <color theme="1"/>
        <rFont val="Verdana"/>
        <family val="2"/>
        <charset val="204"/>
      </rPr>
      <t>-Коротина Л.,</t>
    </r>
    <r>
      <rPr>
        <b/>
        <sz val="10"/>
        <color theme="1"/>
        <rFont val="Verdana"/>
        <family val="2"/>
        <charset val="204"/>
      </rPr>
      <t>М-</t>
    </r>
    <r>
      <rPr>
        <sz val="10"/>
        <color theme="1"/>
        <rFont val="Verdana"/>
        <family val="2"/>
        <charset val="204"/>
      </rPr>
      <t>Беликов В.</t>
    </r>
  </si>
  <si>
    <r>
      <t>Судьи:Н</t>
    </r>
    <r>
      <rPr>
        <sz val="11"/>
        <color theme="1"/>
        <rFont val="Verdana"/>
        <family val="2"/>
        <charset val="204"/>
      </rPr>
      <t>-Беликов В.,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-Курицына Н.,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Коротина Л.</t>
    </r>
  </si>
  <si>
    <r>
      <t xml:space="preserve">ШАРГАЕВА </t>
    </r>
    <r>
      <rPr>
        <sz val="8"/>
        <rFont val="Verdana"/>
        <family val="2"/>
        <charset val="204"/>
      </rPr>
      <t>Елизавета, 2006</t>
    </r>
  </si>
  <si>
    <t>Малый приз (Мужчины, женщины)</t>
  </si>
  <si>
    <t>Кубок НЦВЕ 3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</si>
</sst>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8"/>
      <name val="Cambria"/>
      <family val="1"/>
      <charset val="204"/>
    </font>
    <font>
      <sz val="8"/>
      <name val="Cambria"/>
      <family val="1"/>
      <charset val="204"/>
    </font>
    <font>
      <sz val="12"/>
      <name val="Calibri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4" fillId="0" borderId="0"/>
  </cellStyleXfs>
  <cellXfs count="64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1" xfId="0" applyFont="1" applyBorder="1" applyAlignment="1"/>
    <xf numFmtId="0" fontId="1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18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18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2" applyFont="1" applyFill="1" applyBorder="1" applyAlignment="1" applyProtection="1">
      <alignment horizontal="center" vertical="center" textRotation="90" wrapText="1"/>
      <protection locked="0"/>
    </xf>
    <xf numFmtId="164" fontId="16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7" fillId="2" borderId="2" xfId="1" applyFont="1" applyFill="1" applyBorder="1" applyAlignment="1" applyProtection="1">
      <alignment horizontal="center" vertical="center" textRotation="90" wrapText="1"/>
      <protection locked="0"/>
    </xf>
    <xf numFmtId="0" fontId="17" fillId="2" borderId="4" xfId="1" applyFont="1" applyFill="1" applyBorder="1" applyAlignment="1" applyProtection="1">
      <alignment horizontal="center" vertical="center" textRotation="90" wrapText="1"/>
      <protection locked="0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7" fillId="2" borderId="5" xfId="1" applyFont="1" applyFill="1" applyBorder="1" applyAlignment="1" applyProtection="1">
      <alignment horizontal="center" vertical="center" wrapText="1"/>
      <protection locked="0"/>
    </xf>
    <xf numFmtId="0" fontId="17" fillId="2" borderId="4" xfId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/>
    </xf>
    <xf numFmtId="16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6" xfId="2" applyFont="1" applyFill="1" applyBorder="1" applyAlignment="1" applyProtection="1">
      <alignment horizontal="center" vertical="center"/>
      <protection locked="0"/>
    </xf>
    <xf numFmtId="0" fontId="17" fillId="2" borderId="7" xfId="2" applyFont="1" applyFill="1" applyBorder="1" applyAlignment="1" applyProtection="1">
      <alignment horizontal="center" vertical="center"/>
      <protection locked="0"/>
    </xf>
    <xf numFmtId="0" fontId="17" fillId="2" borderId="8" xfId="2" applyFont="1" applyFill="1" applyBorder="1" applyAlignment="1" applyProtection="1">
      <alignment horizontal="center" vertical="center"/>
      <protection locked="0"/>
    </xf>
    <xf numFmtId="0" fontId="17" fillId="2" borderId="2" xfId="2" applyFont="1" applyFill="1" applyBorder="1" applyAlignment="1" applyProtection="1">
      <alignment horizontal="center" vertical="center" textRotation="90"/>
      <protection locked="0"/>
    </xf>
    <xf numFmtId="0" fontId="17" fillId="2" borderId="5" xfId="2" applyFont="1" applyFill="1" applyBorder="1" applyAlignment="1" applyProtection="1">
      <alignment horizontal="center" vertical="center" textRotation="90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activeCell="E13" sqref="E13"/>
    </sheetView>
  </sheetViews>
  <sheetFormatPr defaultRowHeight="15" x14ac:dyDescent="0.2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2.5703125" customWidth="1"/>
    <col min="13" max="13" width="5.5703125" customWidth="1"/>
    <col min="14" max="14" width="6.7109375" customWidth="1"/>
    <col min="15" max="16" width="2.42578125" customWidth="1"/>
    <col min="17" max="17" width="6" customWidth="1"/>
    <col min="18" max="18" width="7.28515625" customWidth="1"/>
    <col min="19" max="19" width="4.85546875" customWidth="1"/>
  </cols>
  <sheetData>
    <row r="1" spans="1:19" ht="24.75" customHeight="1" x14ac:dyDescent="0.25">
      <c r="A1" s="61" t="s">
        <v>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</row>
    <row r="2" spans="1:19" ht="24.75" customHeight="1" x14ac:dyDescent="0.25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4.75" customHeight="1" x14ac:dyDescent="0.25">
      <c r="A3" s="60" t="s">
        <v>90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24.75" customHeight="1" x14ac:dyDescent="0.25">
      <c r="A4" s="13">
        <f t="shared" ref="A4:A22" si="0">RANK(R4,R$4:R$22,0)</f>
        <v>1</v>
      </c>
      <c r="B4" s="16" t="s">
        <v>57</v>
      </c>
      <c r="C4" s="5">
        <v>2</v>
      </c>
      <c r="D4" s="17" t="s">
        <v>63</v>
      </c>
      <c r="E4" s="12" t="s">
        <v>18</v>
      </c>
      <c r="F4" s="12" t="s">
        <v>24</v>
      </c>
      <c r="G4" s="15">
        <v>150</v>
      </c>
      <c r="H4" s="11">
        <f t="shared" ref="H4:H22" si="1">G4/2.2</f>
        <v>68.181818181818173</v>
      </c>
      <c r="I4" s="4">
        <f t="shared" ref="I4:I22" si="2">RANK(H4,H$4:H$22,0)</f>
        <v>1</v>
      </c>
      <c r="J4" s="10">
        <v>153</v>
      </c>
      <c r="K4" s="11">
        <f t="shared" ref="K4:K22" si="3">J4/2.2</f>
        <v>69.545454545454547</v>
      </c>
      <c r="L4" s="4">
        <f t="shared" ref="L4:L22" si="4">RANK(K4,K$4:K$22,0)</f>
        <v>1</v>
      </c>
      <c r="M4" s="10">
        <v>152.5</v>
      </c>
      <c r="N4" s="11">
        <f t="shared" ref="N4:N22" si="5">M4/2.2</f>
        <v>69.318181818181813</v>
      </c>
      <c r="O4" s="4">
        <f t="shared" ref="O4:O22" si="6">RANK(N4,N$4:N$22,0)</f>
        <v>1</v>
      </c>
      <c r="P4" s="4"/>
      <c r="Q4" s="10">
        <f t="shared" ref="Q4:Q22" si="7">G4+J4+M4</f>
        <v>455.5</v>
      </c>
      <c r="R4" s="9">
        <f t="shared" ref="R4:R22" si="8">(H4+K4+N4)/3</f>
        <v>69.015151515151516</v>
      </c>
      <c r="S4" s="10" t="s">
        <v>26</v>
      </c>
    </row>
    <row r="5" spans="1:19" ht="23.25" customHeight="1" x14ac:dyDescent="0.25">
      <c r="A5" s="13">
        <f t="shared" si="0"/>
        <v>2</v>
      </c>
      <c r="B5" s="16" t="s">
        <v>52</v>
      </c>
      <c r="C5" s="5" t="s">
        <v>26</v>
      </c>
      <c r="D5" s="17" t="s">
        <v>37</v>
      </c>
      <c r="E5" s="12" t="s">
        <v>18</v>
      </c>
      <c r="F5" s="12" t="s">
        <v>24</v>
      </c>
      <c r="G5" s="15">
        <v>145.5</v>
      </c>
      <c r="H5" s="11">
        <f t="shared" si="1"/>
        <v>66.136363636363626</v>
      </c>
      <c r="I5" s="4">
        <f t="shared" si="2"/>
        <v>3</v>
      </c>
      <c r="J5" s="10">
        <v>150.5</v>
      </c>
      <c r="K5" s="11">
        <f t="shared" si="3"/>
        <v>68.409090909090907</v>
      </c>
      <c r="L5" s="4">
        <f t="shared" si="4"/>
        <v>2</v>
      </c>
      <c r="M5" s="10">
        <v>150</v>
      </c>
      <c r="N5" s="11">
        <f t="shared" si="5"/>
        <v>68.181818181818173</v>
      </c>
      <c r="O5" s="4">
        <f t="shared" si="6"/>
        <v>2</v>
      </c>
      <c r="P5" s="4"/>
      <c r="Q5" s="10">
        <f t="shared" si="7"/>
        <v>446</v>
      </c>
      <c r="R5" s="9">
        <f t="shared" si="8"/>
        <v>67.575757575757564</v>
      </c>
      <c r="S5" s="10" t="s">
        <v>26</v>
      </c>
    </row>
    <row r="6" spans="1:19" ht="24.75" customHeight="1" x14ac:dyDescent="0.25">
      <c r="A6" s="13">
        <f t="shared" si="0"/>
        <v>3</v>
      </c>
      <c r="B6" s="16" t="s">
        <v>48</v>
      </c>
      <c r="C6" s="5" t="s">
        <v>51</v>
      </c>
      <c r="D6" s="17" t="s">
        <v>30</v>
      </c>
      <c r="E6" s="12" t="s">
        <v>18</v>
      </c>
      <c r="F6" s="12" t="s">
        <v>24</v>
      </c>
      <c r="G6" s="15">
        <v>146.5</v>
      </c>
      <c r="H6" s="11">
        <f t="shared" si="1"/>
        <v>66.590909090909079</v>
      </c>
      <c r="I6" s="4">
        <f t="shared" si="2"/>
        <v>2</v>
      </c>
      <c r="J6" s="10">
        <v>147</v>
      </c>
      <c r="K6" s="11">
        <f t="shared" si="3"/>
        <v>66.818181818181813</v>
      </c>
      <c r="L6" s="4">
        <f t="shared" si="4"/>
        <v>5</v>
      </c>
      <c r="M6" s="10">
        <v>145.5</v>
      </c>
      <c r="N6" s="11">
        <f t="shared" si="5"/>
        <v>66.136363636363626</v>
      </c>
      <c r="O6" s="4">
        <f t="shared" si="6"/>
        <v>5</v>
      </c>
      <c r="P6" s="4"/>
      <c r="Q6" s="10">
        <f t="shared" si="7"/>
        <v>439</v>
      </c>
      <c r="R6" s="9">
        <f t="shared" si="8"/>
        <v>66.515151515151501</v>
      </c>
      <c r="S6" s="10" t="s">
        <v>26</v>
      </c>
    </row>
    <row r="7" spans="1:19" ht="24.75" customHeight="1" x14ac:dyDescent="0.25">
      <c r="A7" s="13">
        <f t="shared" si="0"/>
        <v>4</v>
      </c>
      <c r="B7" s="16" t="s">
        <v>55</v>
      </c>
      <c r="C7" s="5" t="s">
        <v>20</v>
      </c>
      <c r="D7" s="17" t="s">
        <v>61</v>
      </c>
      <c r="E7" s="12" t="s">
        <v>34</v>
      </c>
      <c r="F7" s="12" t="s">
        <v>33</v>
      </c>
      <c r="G7" s="15">
        <v>144</v>
      </c>
      <c r="H7" s="11">
        <f t="shared" si="1"/>
        <v>65.454545454545453</v>
      </c>
      <c r="I7" s="4">
        <f t="shared" si="2"/>
        <v>5</v>
      </c>
      <c r="J7" s="10">
        <v>148.5</v>
      </c>
      <c r="K7" s="11">
        <f t="shared" si="3"/>
        <v>67.5</v>
      </c>
      <c r="L7" s="4">
        <f t="shared" si="4"/>
        <v>4</v>
      </c>
      <c r="M7" s="10">
        <v>146</v>
      </c>
      <c r="N7" s="11">
        <f t="shared" si="5"/>
        <v>66.36363636363636</v>
      </c>
      <c r="O7" s="4">
        <f t="shared" si="6"/>
        <v>3</v>
      </c>
      <c r="P7" s="4"/>
      <c r="Q7" s="10">
        <f t="shared" si="7"/>
        <v>438.5</v>
      </c>
      <c r="R7" s="9">
        <f t="shared" si="8"/>
        <v>66.439393939393938</v>
      </c>
      <c r="S7" s="10" t="s">
        <v>26</v>
      </c>
    </row>
    <row r="8" spans="1:19" ht="24.75" customHeight="1" x14ac:dyDescent="0.25">
      <c r="A8" s="13">
        <f t="shared" si="0"/>
        <v>5</v>
      </c>
      <c r="B8" s="16" t="s">
        <v>25</v>
      </c>
      <c r="C8" s="5">
        <v>2</v>
      </c>
      <c r="D8" s="17" t="s">
        <v>39</v>
      </c>
      <c r="E8" s="12" t="s">
        <v>18</v>
      </c>
      <c r="F8" s="12" t="s">
        <v>24</v>
      </c>
      <c r="G8" s="15">
        <v>145</v>
      </c>
      <c r="H8" s="11">
        <f t="shared" si="1"/>
        <v>65.909090909090907</v>
      </c>
      <c r="I8" s="4">
        <f t="shared" si="2"/>
        <v>4</v>
      </c>
      <c r="J8" s="10">
        <v>147</v>
      </c>
      <c r="K8" s="11">
        <f t="shared" si="3"/>
        <v>66.818181818181813</v>
      </c>
      <c r="L8" s="4">
        <f t="shared" si="4"/>
        <v>5</v>
      </c>
      <c r="M8" s="10">
        <v>146</v>
      </c>
      <c r="N8" s="11">
        <f t="shared" si="5"/>
        <v>66.36363636363636</v>
      </c>
      <c r="O8" s="4">
        <f t="shared" si="6"/>
        <v>3</v>
      </c>
      <c r="P8" s="4"/>
      <c r="Q8" s="10">
        <f t="shared" si="7"/>
        <v>438</v>
      </c>
      <c r="R8" s="9">
        <f t="shared" si="8"/>
        <v>66.36363636363636</v>
      </c>
      <c r="S8" s="10" t="s">
        <v>26</v>
      </c>
    </row>
    <row r="9" spans="1:19" ht="24.75" customHeight="1" x14ac:dyDescent="0.25">
      <c r="A9" s="13">
        <f t="shared" si="0"/>
        <v>6</v>
      </c>
      <c r="B9" s="16" t="s">
        <v>50</v>
      </c>
      <c r="C9" s="5">
        <v>3</v>
      </c>
      <c r="D9" s="17" t="s">
        <v>59</v>
      </c>
      <c r="E9" s="12" t="s">
        <v>18</v>
      </c>
      <c r="F9" s="12" t="s">
        <v>24</v>
      </c>
      <c r="G9" s="15">
        <v>143.5</v>
      </c>
      <c r="H9" s="11">
        <f t="shared" si="1"/>
        <v>65.22727272727272</v>
      </c>
      <c r="I9" s="4">
        <f t="shared" si="2"/>
        <v>6</v>
      </c>
      <c r="J9" s="10">
        <v>150</v>
      </c>
      <c r="K9" s="11">
        <f t="shared" si="3"/>
        <v>68.181818181818173</v>
      </c>
      <c r="L9" s="4">
        <f t="shared" si="4"/>
        <v>3</v>
      </c>
      <c r="M9" s="10">
        <v>143</v>
      </c>
      <c r="N9" s="11">
        <f t="shared" si="5"/>
        <v>65</v>
      </c>
      <c r="O9" s="4">
        <f t="shared" si="6"/>
        <v>7</v>
      </c>
      <c r="P9" s="4"/>
      <c r="Q9" s="10">
        <f t="shared" si="7"/>
        <v>436.5</v>
      </c>
      <c r="R9" s="9">
        <f t="shared" si="8"/>
        <v>66.136363636363626</v>
      </c>
      <c r="S9" s="10" t="s">
        <v>26</v>
      </c>
    </row>
    <row r="10" spans="1:19" ht="24.75" customHeight="1" x14ac:dyDescent="0.25">
      <c r="A10" s="13">
        <f t="shared" si="0"/>
        <v>7</v>
      </c>
      <c r="B10" s="16" t="s">
        <v>46</v>
      </c>
      <c r="C10" s="5" t="s">
        <v>28</v>
      </c>
      <c r="D10" s="17" t="s">
        <v>37</v>
      </c>
      <c r="E10" s="12" t="s">
        <v>18</v>
      </c>
      <c r="F10" s="12" t="s">
        <v>24</v>
      </c>
      <c r="G10" s="15">
        <v>142.5</v>
      </c>
      <c r="H10" s="11">
        <f t="shared" si="1"/>
        <v>64.772727272727266</v>
      </c>
      <c r="I10" s="4">
        <f t="shared" si="2"/>
        <v>7</v>
      </c>
      <c r="J10" s="10">
        <v>142</v>
      </c>
      <c r="K10" s="11">
        <f t="shared" si="3"/>
        <v>64.545454545454547</v>
      </c>
      <c r="L10" s="4">
        <f t="shared" si="4"/>
        <v>8</v>
      </c>
      <c r="M10" s="10">
        <v>143</v>
      </c>
      <c r="N10" s="11">
        <f t="shared" si="5"/>
        <v>65</v>
      </c>
      <c r="O10" s="4">
        <f t="shared" si="6"/>
        <v>7</v>
      </c>
      <c r="P10" s="4"/>
      <c r="Q10" s="10">
        <f t="shared" si="7"/>
        <v>427.5</v>
      </c>
      <c r="R10" s="9">
        <f t="shared" si="8"/>
        <v>64.772727272727266</v>
      </c>
      <c r="S10" s="10" t="s">
        <v>26</v>
      </c>
    </row>
    <row r="11" spans="1:19" ht="24.75" customHeight="1" x14ac:dyDescent="0.25">
      <c r="A11" s="13">
        <f t="shared" si="0"/>
        <v>8</v>
      </c>
      <c r="B11" s="32" t="s">
        <v>78</v>
      </c>
      <c r="C11" s="5" t="s">
        <v>51</v>
      </c>
      <c r="D11" s="17" t="s">
        <v>30</v>
      </c>
      <c r="E11" s="12" t="s">
        <v>18</v>
      </c>
      <c r="F11" s="12" t="s">
        <v>24</v>
      </c>
      <c r="G11" s="13">
        <v>136.5</v>
      </c>
      <c r="H11" s="11">
        <f t="shared" si="1"/>
        <v>62.04545454545454</v>
      </c>
      <c r="I11" s="4">
        <f t="shared" si="2"/>
        <v>11</v>
      </c>
      <c r="J11" s="31">
        <v>142.5</v>
      </c>
      <c r="K11" s="11">
        <f t="shared" si="3"/>
        <v>64.772727272727266</v>
      </c>
      <c r="L11" s="4">
        <f t="shared" si="4"/>
        <v>7</v>
      </c>
      <c r="M11" s="31">
        <v>143.5</v>
      </c>
      <c r="N11" s="11">
        <f t="shared" si="5"/>
        <v>65.22727272727272</v>
      </c>
      <c r="O11" s="4">
        <f t="shared" si="6"/>
        <v>6</v>
      </c>
      <c r="P11" s="30"/>
      <c r="Q11" s="10">
        <f t="shared" si="7"/>
        <v>422.5</v>
      </c>
      <c r="R11" s="9">
        <f t="shared" si="8"/>
        <v>64.015151515151516</v>
      </c>
      <c r="S11" s="13" t="s">
        <v>26</v>
      </c>
    </row>
    <row r="12" spans="1:19" ht="24.75" customHeight="1" x14ac:dyDescent="0.25">
      <c r="A12" s="13">
        <f t="shared" si="0"/>
        <v>9</v>
      </c>
      <c r="B12" s="16" t="s">
        <v>47</v>
      </c>
      <c r="C12" s="5" t="s">
        <v>28</v>
      </c>
      <c r="D12" s="17" t="s">
        <v>29</v>
      </c>
      <c r="E12" s="12" t="s">
        <v>77</v>
      </c>
      <c r="F12" s="12" t="s">
        <v>24</v>
      </c>
      <c r="G12" s="15">
        <v>139</v>
      </c>
      <c r="H12" s="11">
        <f t="shared" si="1"/>
        <v>63.18181818181818</v>
      </c>
      <c r="I12" s="4">
        <f t="shared" si="2"/>
        <v>9</v>
      </c>
      <c r="J12" s="10">
        <v>138.5</v>
      </c>
      <c r="K12" s="11">
        <f t="shared" si="3"/>
        <v>62.954545454545446</v>
      </c>
      <c r="L12" s="4">
        <f t="shared" si="4"/>
        <v>9</v>
      </c>
      <c r="M12" s="10">
        <v>141</v>
      </c>
      <c r="N12" s="11">
        <f t="shared" si="5"/>
        <v>64.090909090909079</v>
      </c>
      <c r="O12" s="4">
        <f t="shared" si="6"/>
        <v>9</v>
      </c>
      <c r="P12" s="4"/>
      <c r="Q12" s="10">
        <f t="shared" si="7"/>
        <v>418.5</v>
      </c>
      <c r="R12" s="9">
        <f t="shared" si="8"/>
        <v>63.409090909090899</v>
      </c>
      <c r="S12" s="10" t="s">
        <v>26</v>
      </c>
    </row>
    <row r="13" spans="1:19" ht="24.75" customHeight="1" x14ac:dyDescent="0.25">
      <c r="A13" s="13">
        <f t="shared" si="0"/>
        <v>10</v>
      </c>
      <c r="B13" s="16" t="s">
        <v>53</v>
      </c>
      <c r="C13" s="5" t="s">
        <v>28</v>
      </c>
      <c r="D13" s="17" t="s">
        <v>29</v>
      </c>
      <c r="E13" s="12" t="s">
        <v>77</v>
      </c>
      <c r="F13" s="12" t="s">
        <v>24</v>
      </c>
      <c r="G13" s="15">
        <v>138.5</v>
      </c>
      <c r="H13" s="11">
        <f t="shared" si="1"/>
        <v>62.954545454545446</v>
      </c>
      <c r="I13" s="4">
        <f t="shared" si="2"/>
        <v>10</v>
      </c>
      <c r="J13" s="10">
        <v>137</v>
      </c>
      <c r="K13" s="11">
        <f t="shared" si="3"/>
        <v>62.272727272727266</v>
      </c>
      <c r="L13" s="4">
        <f t="shared" si="4"/>
        <v>10</v>
      </c>
      <c r="M13" s="10">
        <v>139</v>
      </c>
      <c r="N13" s="11">
        <f t="shared" si="5"/>
        <v>63.18181818181818</v>
      </c>
      <c r="O13" s="4">
        <f t="shared" si="6"/>
        <v>12</v>
      </c>
      <c r="P13" s="4"/>
      <c r="Q13" s="10">
        <f t="shared" si="7"/>
        <v>414.5</v>
      </c>
      <c r="R13" s="9">
        <f t="shared" si="8"/>
        <v>62.803030303030305</v>
      </c>
      <c r="S13" s="10" t="s">
        <v>51</v>
      </c>
    </row>
    <row r="14" spans="1:19" ht="24.75" customHeight="1" x14ac:dyDescent="0.25">
      <c r="A14" s="13">
        <f t="shared" si="0"/>
        <v>11</v>
      </c>
      <c r="B14" s="16" t="s">
        <v>42</v>
      </c>
      <c r="C14" s="5" t="s">
        <v>20</v>
      </c>
      <c r="D14" s="17" t="s">
        <v>29</v>
      </c>
      <c r="E14" s="12" t="s">
        <v>77</v>
      </c>
      <c r="F14" s="12" t="s">
        <v>24</v>
      </c>
      <c r="G14" s="15">
        <v>135</v>
      </c>
      <c r="H14" s="11">
        <f t="shared" si="1"/>
        <v>61.36363636363636</v>
      </c>
      <c r="I14" s="4">
        <f t="shared" si="2"/>
        <v>12</v>
      </c>
      <c r="J14" s="10">
        <v>136</v>
      </c>
      <c r="K14" s="11">
        <f t="shared" si="3"/>
        <v>61.818181818181813</v>
      </c>
      <c r="L14" s="4">
        <f t="shared" si="4"/>
        <v>12</v>
      </c>
      <c r="M14" s="10">
        <v>141</v>
      </c>
      <c r="N14" s="11">
        <f t="shared" si="5"/>
        <v>64.090909090909079</v>
      </c>
      <c r="O14" s="4">
        <f t="shared" si="6"/>
        <v>9</v>
      </c>
      <c r="P14" s="4"/>
      <c r="Q14" s="10">
        <f t="shared" si="7"/>
        <v>412</v>
      </c>
      <c r="R14" s="9">
        <f t="shared" si="8"/>
        <v>62.424242424242415</v>
      </c>
      <c r="S14" s="10" t="s">
        <v>51</v>
      </c>
    </row>
    <row r="15" spans="1:19" ht="24.75" customHeight="1" x14ac:dyDescent="0.25">
      <c r="A15" s="13">
        <f t="shared" si="0"/>
        <v>12</v>
      </c>
      <c r="B15" s="16" t="s">
        <v>56</v>
      </c>
      <c r="C15" s="5">
        <v>2</v>
      </c>
      <c r="D15" s="17" t="s">
        <v>62</v>
      </c>
      <c r="E15" s="12" t="s">
        <v>22</v>
      </c>
      <c r="F15" s="12" t="s">
        <v>23</v>
      </c>
      <c r="G15" s="15">
        <v>134</v>
      </c>
      <c r="H15" s="11">
        <f t="shared" si="1"/>
        <v>60.909090909090907</v>
      </c>
      <c r="I15" s="4">
        <f t="shared" si="2"/>
        <v>13</v>
      </c>
      <c r="J15" s="10">
        <v>136.5</v>
      </c>
      <c r="K15" s="11">
        <f t="shared" si="3"/>
        <v>62.04545454545454</v>
      </c>
      <c r="L15" s="4">
        <f t="shared" si="4"/>
        <v>11</v>
      </c>
      <c r="M15" s="10">
        <v>140</v>
      </c>
      <c r="N15" s="11">
        <f t="shared" si="5"/>
        <v>63.636363636363633</v>
      </c>
      <c r="O15" s="4">
        <f t="shared" si="6"/>
        <v>11</v>
      </c>
      <c r="P15" s="4"/>
      <c r="Q15" s="10">
        <f t="shared" si="7"/>
        <v>410.5</v>
      </c>
      <c r="R15" s="9">
        <f t="shared" si="8"/>
        <v>62.196969696969688</v>
      </c>
      <c r="S15" s="10" t="s">
        <v>51</v>
      </c>
    </row>
    <row r="16" spans="1:19" ht="24.75" customHeight="1" x14ac:dyDescent="0.25">
      <c r="A16" s="13">
        <f t="shared" si="0"/>
        <v>13</v>
      </c>
      <c r="B16" s="16" t="s">
        <v>49</v>
      </c>
      <c r="C16" s="5" t="s">
        <v>20</v>
      </c>
      <c r="D16" s="17" t="s">
        <v>58</v>
      </c>
      <c r="E16" s="12" t="s">
        <v>18</v>
      </c>
      <c r="F16" s="12" t="s">
        <v>24</v>
      </c>
      <c r="G16" s="15">
        <v>132</v>
      </c>
      <c r="H16" s="11">
        <f t="shared" si="1"/>
        <v>59.999999999999993</v>
      </c>
      <c r="I16" s="4">
        <f t="shared" si="2"/>
        <v>14</v>
      </c>
      <c r="J16" s="10">
        <v>131.5</v>
      </c>
      <c r="K16" s="11">
        <f t="shared" si="3"/>
        <v>59.772727272727266</v>
      </c>
      <c r="L16" s="4">
        <f t="shared" si="4"/>
        <v>13</v>
      </c>
      <c r="M16" s="10">
        <v>137</v>
      </c>
      <c r="N16" s="11">
        <f t="shared" si="5"/>
        <v>62.272727272727266</v>
      </c>
      <c r="O16" s="4">
        <f t="shared" si="6"/>
        <v>13</v>
      </c>
      <c r="P16" s="4"/>
      <c r="Q16" s="10">
        <f t="shared" si="7"/>
        <v>400.5</v>
      </c>
      <c r="R16" s="9">
        <f t="shared" si="8"/>
        <v>60.681818181818166</v>
      </c>
      <c r="S16" s="10" t="s">
        <v>28</v>
      </c>
    </row>
    <row r="17" spans="1:19" ht="24.75" customHeight="1" x14ac:dyDescent="0.25">
      <c r="A17" s="13">
        <f t="shared" si="0"/>
        <v>14</v>
      </c>
      <c r="B17" s="16" t="s">
        <v>89</v>
      </c>
      <c r="C17" s="5">
        <v>3</v>
      </c>
      <c r="D17" s="17" t="s">
        <v>41</v>
      </c>
      <c r="E17" s="12" t="s">
        <v>18</v>
      </c>
      <c r="F17" s="12" t="s">
        <v>24</v>
      </c>
      <c r="G17" s="15">
        <v>140</v>
      </c>
      <c r="H17" s="11">
        <f t="shared" si="1"/>
        <v>63.636363636363633</v>
      </c>
      <c r="I17" s="4">
        <f t="shared" si="2"/>
        <v>8</v>
      </c>
      <c r="J17" s="10">
        <v>125.5</v>
      </c>
      <c r="K17" s="11">
        <f t="shared" si="3"/>
        <v>57.04545454545454</v>
      </c>
      <c r="L17" s="4">
        <f t="shared" si="4"/>
        <v>18</v>
      </c>
      <c r="M17" s="10">
        <v>134.5</v>
      </c>
      <c r="N17" s="11">
        <f t="shared" si="5"/>
        <v>61.136363636363633</v>
      </c>
      <c r="O17" s="4">
        <f t="shared" si="6"/>
        <v>14</v>
      </c>
      <c r="P17" s="4"/>
      <c r="Q17" s="10">
        <f t="shared" si="7"/>
        <v>400</v>
      </c>
      <c r="R17" s="9">
        <f t="shared" si="8"/>
        <v>60.606060606060602</v>
      </c>
      <c r="S17" s="10" t="s">
        <v>28</v>
      </c>
    </row>
    <row r="18" spans="1:19" ht="24.75" customHeight="1" x14ac:dyDescent="0.25">
      <c r="A18" s="13">
        <f t="shared" si="0"/>
        <v>15</v>
      </c>
      <c r="B18" s="16" t="s">
        <v>54</v>
      </c>
      <c r="C18" s="5" t="s">
        <v>20</v>
      </c>
      <c r="D18" s="17" t="s">
        <v>60</v>
      </c>
      <c r="E18" s="12" t="s">
        <v>22</v>
      </c>
      <c r="F18" s="12" t="s">
        <v>23</v>
      </c>
      <c r="G18" s="15">
        <v>131.5</v>
      </c>
      <c r="H18" s="11">
        <f t="shared" si="1"/>
        <v>59.772727272727266</v>
      </c>
      <c r="I18" s="4">
        <f t="shared" si="2"/>
        <v>16</v>
      </c>
      <c r="J18" s="10">
        <v>131.5</v>
      </c>
      <c r="K18" s="11">
        <f t="shared" si="3"/>
        <v>59.772727272727266</v>
      </c>
      <c r="L18" s="4">
        <f t="shared" si="4"/>
        <v>13</v>
      </c>
      <c r="M18" s="10">
        <v>134.5</v>
      </c>
      <c r="N18" s="11">
        <f t="shared" si="5"/>
        <v>61.136363636363633</v>
      </c>
      <c r="O18" s="4">
        <f t="shared" si="6"/>
        <v>14</v>
      </c>
      <c r="P18" s="4"/>
      <c r="Q18" s="10">
        <f t="shared" si="7"/>
        <v>397.5</v>
      </c>
      <c r="R18" s="9">
        <f t="shared" si="8"/>
        <v>60.22727272727272</v>
      </c>
      <c r="S18" s="10" t="s">
        <v>28</v>
      </c>
    </row>
    <row r="19" spans="1:19" ht="24.75" customHeight="1" x14ac:dyDescent="0.25">
      <c r="A19" s="13">
        <f t="shared" si="0"/>
        <v>16</v>
      </c>
      <c r="B19" s="16" t="s">
        <v>44</v>
      </c>
      <c r="C19" s="5" t="s">
        <v>20</v>
      </c>
      <c r="D19" s="17" t="s">
        <v>39</v>
      </c>
      <c r="E19" s="12" t="s">
        <v>18</v>
      </c>
      <c r="F19" s="12" t="s">
        <v>24</v>
      </c>
      <c r="G19" s="15">
        <v>132</v>
      </c>
      <c r="H19" s="11">
        <f t="shared" si="1"/>
        <v>59.999999999999993</v>
      </c>
      <c r="I19" s="4">
        <f t="shared" si="2"/>
        <v>14</v>
      </c>
      <c r="J19" s="10">
        <v>130</v>
      </c>
      <c r="K19" s="11">
        <f t="shared" si="3"/>
        <v>59.090909090909086</v>
      </c>
      <c r="L19" s="4">
        <f t="shared" si="4"/>
        <v>15</v>
      </c>
      <c r="M19" s="10">
        <v>130</v>
      </c>
      <c r="N19" s="11">
        <f t="shared" si="5"/>
        <v>59.090909090909086</v>
      </c>
      <c r="O19" s="4">
        <f t="shared" si="6"/>
        <v>18</v>
      </c>
      <c r="P19" s="4"/>
      <c r="Q19" s="10">
        <f t="shared" si="7"/>
        <v>392</v>
      </c>
      <c r="R19" s="9">
        <f t="shared" si="8"/>
        <v>59.393939393939384</v>
      </c>
      <c r="S19" s="10"/>
    </row>
    <row r="20" spans="1:19" ht="24.75" customHeight="1" x14ac:dyDescent="0.25">
      <c r="A20" s="13">
        <f t="shared" si="0"/>
        <v>17</v>
      </c>
      <c r="B20" s="16" t="s">
        <v>43</v>
      </c>
      <c r="C20" s="5" t="s">
        <v>20</v>
      </c>
      <c r="D20" s="17" t="s">
        <v>38</v>
      </c>
      <c r="E20" s="12" t="s">
        <v>18</v>
      </c>
      <c r="F20" s="12" t="s">
        <v>24</v>
      </c>
      <c r="G20" s="15">
        <v>129</v>
      </c>
      <c r="H20" s="11">
        <f t="shared" si="1"/>
        <v>58.636363636363633</v>
      </c>
      <c r="I20" s="4">
        <f t="shared" si="2"/>
        <v>18</v>
      </c>
      <c r="J20" s="10">
        <v>128</v>
      </c>
      <c r="K20" s="11">
        <f t="shared" si="3"/>
        <v>58.18181818181818</v>
      </c>
      <c r="L20" s="4">
        <f t="shared" si="4"/>
        <v>16</v>
      </c>
      <c r="M20" s="10">
        <v>131.5</v>
      </c>
      <c r="N20" s="11">
        <f t="shared" si="5"/>
        <v>59.772727272727266</v>
      </c>
      <c r="O20" s="4">
        <f t="shared" si="6"/>
        <v>16</v>
      </c>
      <c r="P20" s="4"/>
      <c r="Q20" s="10">
        <f t="shared" si="7"/>
        <v>388.5</v>
      </c>
      <c r="R20" s="9">
        <f t="shared" si="8"/>
        <v>58.863636363636353</v>
      </c>
      <c r="S20" s="10"/>
    </row>
    <row r="21" spans="1:19" ht="24.75" customHeight="1" x14ac:dyDescent="0.25">
      <c r="A21" s="13">
        <f t="shared" si="0"/>
        <v>18</v>
      </c>
      <c r="B21" s="16" t="s">
        <v>45</v>
      </c>
      <c r="C21" s="5" t="s">
        <v>20</v>
      </c>
      <c r="D21" s="17" t="s">
        <v>40</v>
      </c>
      <c r="E21" s="12" t="s">
        <v>18</v>
      </c>
      <c r="F21" s="12" t="s">
        <v>24</v>
      </c>
      <c r="G21" s="15">
        <v>130.5</v>
      </c>
      <c r="H21" s="11">
        <f t="shared" si="1"/>
        <v>59.318181818181813</v>
      </c>
      <c r="I21" s="4">
        <f t="shared" si="2"/>
        <v>17</v>
      </c>
      <c r="J21" s="10">
        <v>126</v>
      </c>
      <c r="K21" s="11">
        <f t="shared" si="3"/>
        <v>57.272727272727266</v>
      </c>
      <c r="L21" s="4">
        <f t="shared" si="4"/>
        <v>17</v>
      </c>
      <c r="M21" s="10">
        <v>130.5</v>
      </c>
      <c r="N21" s="11">
        <f t="shared" si="5"/>
        <v>59.318181818181813</v>
      </c>
      <c r="O21" s="4">
        <f t="shared" si="6"/>
        <v>17</v>
      </c>
      <c r="P21" s="4"/>
      <c r="Q21" s="10">
        <f t="shared" si="7"/>
        <v>387</v>
      </c>
      <c r="R21" s="9">
        <f t="shared" si="8"/>
        <v>58.636363636363626</v>
      </c>
      <c r="S21" s="10"/>
    </row>
    <row r="22" spans="1:19" ht="24.75" customHeight="1" x14ac:dyDescent="0.25">
      <c r="A22" s="13">
        <f t="shared" si="0"/>
        <v>19</v>
      </c>
      <c r="B22" s="16" t="s">
        <v>36</v>
      </c>
      <c r="C22" s="5" t="s">
        <v>26</v>
      </c>
      <c r="D22" s="17" t="s">
        <v>37</v>
      </c>
      <c r="E22" s="12" t="s">
        <v>18</v>
      </c>
      <c r="F22" s="12" t="s">
        <v>24</v>
      </c>
      <c r="G22" s="15">
        <v>121.5</v>
      </c>
      <c r="H22" s="11">
        <f t="shared" si="1"/>
        <v>55.22727272727272</v>
      </c>
      <c r="I22" s="4">
        <f t="shared" si="2"/>
        <v>19</v>
      </c>
      <c r="J22" s="10">
        <v>120</v>
      </c>
      <c r="K22" s="11">
        <f t="shared" si="3"/>
        <v>54.54545454545454</v>
      </c>
      <c r="L22" s="4">
        <f t="shared" si="4"/>
        <v>19</v>
      </c>
      <c r="M22" s="10">
        <v>124</v>
      </c>
      <c r="N22" s="11">
        <f t="shared" si="5"/>
        <v>56.36363636363636</v>
      </c>
      <c r="O22" s="4">
        <f t="shared" si="6"/>
        <v>19</v>
      </c>
      <c r="P22" s="4"/>
      <c r="Q22" s="10">
        <f t="shared" si="7"/>
        <v>365.5</v>
      </c>
      <c r="R22" s="9">
        <f t="shared" si="8"/>
        <v>55.378787878787875</v>
      </c>
      <c r="S22" s="10"/>
    </row>
    <row r="23" spans="1:19" ht="24.75" customHeight="1" x14ac:dyDescent="0.25">
      <c r="A23" s="20"/>
      <c r="B23" s="21"/>
      <c r="C23" s="22"/>
      <c r="D23" s="23"/>
      <c r="E23" s="24"/>
      <c r="F23" s="24"/>
      <c r="G23" s="25"/>
      <c r="H23" s="26"/>
      <c r="I23" s="27"/>
      <c r="J23" s="28"/>
      <c r="K23" s="26"/>
      <c r="L23" s="27"/>
      <c r="M23" s="28"/>
      <c r="N23" s="26"/>
      <c r="O23" s="27"/>
      <c r="P23" s="27"/>
      <c r="Q23" s="28"/>
      <c r="R23" s="29"/>
      <c r="S23" s="28"/>
    </row>
    <row r="24" spans="1:19" ht="24.75" customHeight="1" x14ac:dyDescent="0.25">
      <c r="A24" s="18"/>
      <c r="B24" s="41" t="s">
        <v>14</v>
      </c>
      <c r="C24" s="41"/>
      <c r="D24" s="41"/>
      <c r="E24" s="18"/>
      <c r="F24" s="18"/>
      <c r="G24" s="18"/>
      <c r="H24" s="18"/>
      <c r="I24" s="18"/>
      <c r="J24" s="18"/>
      <c r="K24" s="18"/>
      <c r="L24" s="18"/>
      <c r="M24" s="18"/>
      <c r="N24" s="19" t="s">
        <v>31</v>
      </c>
      <c r="O24" s="19"/>
      <c r="P24" s="19"/>
      <c r="Q24" s="18"/>
      <c r="R24" s="18"/>
      <c r="S24" s="18"/>
    </row>
    <row r="25" spans="1:19" ht="24.75" customHeight="1" x14ac:dyDescent="0.25">
      <c r="A25" s="18"/>
      <c r="B25" s="41" t="s">
        <v>15</v>
      </c>
      <c r="C25" s="41"/>
      <c r="D25" s="41"/>
      <c r="E25" s="18"/>
      <c r="F25" s="18"/>
      <c r="G25" s="18"/>
      <c r="H25" s="18"/>
      <c r="I25" s="18"/>
      <c r="J25" s="18"/>
      <c r="K25" s="18"/>
      <c r="L25" s="18"/>
      <c r="M25" s="18"/>
      <c r="N25" s="19" t="s">
        <v>21</v>
      </c>
      <c r="O25" s="19"/>
      <c r="P25" s="19"/>
      <c r="Q25" s="18"/>
      <c r="R25" s="18"/>
      <c r="S25" s="18"/>
    </row>
    <row r="26" spans="1:19" s="18" customFormat="1" ht="21.7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18" customFormat="1" ht="21.7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</sheetData>
  <sortState ref="A15:S33">
    <sortCondition ref="A15:A33"/>
  </sortState>
  <mergeCells count="5">
    <mergeCell ref="B24:D24"/>
    <mergeCell ref="B25:D25"/>
    <mergeCell ref="A2:S2"/>
    <mergeCell ref="A3:S3"/>
    <mergeCell ref="A1:S1"/>
  </mergeCells>
  <pageMargins left="0" right="0" top="0" bottom="0" header="0.31496062992125984" footer="0.19685039370078741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B17" sqref="B17:D17"/>
    </sheetView>
  </sheetViews>
  <sheetFormatPr defaultRowHeight="15" x14ac:dyDescent="0.2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2.42578125" customWidth="1"/>
    <col min="13" max="13" width="4.85546875" customWidth="1"/>
    <col min="14" max="14" width="6.7109375" customWidth="1"/>
    <col min="15" max="16" width="2.42578125" customWidth="1"/>
    <col min="17" max="17" width="6" customWidth="1"/>
    <col min="18" max="18" width="7.28515625" customWidth="1"/>
    <col min="19" max="19" width="4.85546875" customWidth="1"/>
  </cols>
  <sheetData>
    <row r="1" spans="1:19" ht="18" x14ac:dyDescent="0.25">
      <c r="A1" s="37" t="s">
        <v>94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9" ht="1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9" x14ac:dyDescent="0.25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9" ht="15.75" x14ac:dyDescent="0.25">
      <c r="A4" s="58" t="s">
        <v>64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9" x14ac:dyDescent="0.25">
      <c r="A5" s="40" t="s">
        <v>91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9" ht="15.75" x14ac:dyDescent="0.25">
      <c r="A6" s="3" t="s">
        <v>1</v>
      </c>
      <c r="B6" s="3"/>
      <c r="C6" s="1"/>
      <c r="D6" s="1"/>
      <c r="E6" s="2"/>
      <c r="M6" s="14"/>
      <c r="Q6" s="47" t="s">
        <v>32</v>
      </c>
      <c r="R6" s="47"/>
      <c r="S6" s="14"/>
    </row>
    <row r="7" spans="1:19" ht="15" customHeight="1" x14ac:dyDescent="0.25">
      <c r="A7" s="42" t="s">
        <v>6</v>
      </c>
      <c r="B7" s="44" t="s">
        <v>16</v>
      </c>
      <c r="C7" s="42" t="s">
        <v>2</v>
      </c>
      <c r="D7" s="44" t="s">
        <v>17</v>
      </c>
      <c r="E7" s="44" t="s">
        <v>3</v>
      </c>
      <c r="F7" s="44" t="s">
        <v>4</v>
      </c>
      <c r="G7" s="50" t="s">
        <v>7</v>
      </c>
      <c r="H7" s="51"/>
      <c r="I7" s="52"/>
      <c r="J7" s="50" t="s">
        <v>8</v>
      </c>
      <c r="K7" s="51"/>
      <c r="L7" s="52"/>
      <c r="M7" s="50" t="s">
        <v>9</v>
      </c>
      <c r="N7" s="51"/>
      <c r="O7" s="52"/>
      <c r="P7" s="53" t="s">
        <v>19</v>
      </c>
      <c r="Q7" s="42" t="s">
        <v>10</v>
      </c>
      <c r="R7" s="48" t="s">
        <v>11</v>
      </c>
      <c r="S7" s="42" t="s">
        <v>88</v>
      </c>
    </row>
    <row r="8" spans="1:19" ht="30.75" customHeight="1" x14ac:dyDescent="0.25">
      <c r="A8" s="43"/>
      <c r="B8" s="45"/>
      <c r="C8" s="43"/>
      <c r="D8" s="46"/>
      <c r="E8" s="45"/>
      <c r="F8" s="46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54"/>
      <c r="Q8" s="43"/>
      <c r="R8" s="49"/>
      <c r="S8" s="43"/>
    </row>
    <row r="9" spans="1:19" ht="24.75" customHeight="1" x14ac:dyDescent="0.25">
      <c r="A9" s="13">
        <f t="shared" ref="A9:A14" si="0">RANK(R9,R$9:R$14,0)</f>
        <v>1</v>
      </c>
      <c r="B9" s="16" t="s">
        <v>92</v>
      </c>
      <c r="C9" s="5">
        <v>3</v>
      </c>
      <c r="D9" s="17" t="s">
        <v>59</v>
      </c>
      <c r="E9" s="12" t="s">
        <v>18</v>
      </c>
      <c r="F9" s="12" t="s">
        <v>24</v>
      </c>
      <c r="G9" s="15">
        <v>188</v>
      </c>
      <c r="H9" s="11">
        <f t="shared" ref="H9:H14" si="1">G9/3</f>
        <v>62.666666666666664</v>
      </c>
      <c r="I9" s="4">
        <f t="shared" ref="I9:I14" si="2">RANK(H9,H$9:H$14,0)</f>
        <v>2</v>
      </c>
      <c r="J9" s="10">
        <v>185.5</v>
      </c>
      <c r="K9" s="11">
        <f t="shared" ref="K9:K14" si="3">J9/3</f>
        <v>61.833333333333336</v>
      </c>
      <c r="L9" s="4">
        <f t="shared" ref="L9:L14" si="4">RANK(K9,K$9:K$14,0)</f>
        <v>2</v>
      </c>
      <c r="M9" s="10">
        <v>192.5</v>
      </c>
      <c r="N9" s="11">
        <f t="shared" ref="N9:N14" si="5">M9/3</f>
        <v>64.166666666666671</v>
      </c>
      <c r="O9" s="4">
        <f t="shared" ref="O9:O14" si="6">RANK(N9,N$9:N$14,0)</f>
        <v>1</v>
      </c>
      <c r="P9" s="4"/>
      <c r="Q9" s="10">
        <f t="shared" ref="Q9:Q14" si="7">G9+J9+M9</f>
        <v>566</v>
      </c>
      <c r="R9" s="9">
        <f t="shared" ref="R9:R14" si="8">(H9+K9+N9)/3</f>
        <v>62.888888888888893</v>
      </c>
      <c r="S9" s="10" t="s">
        <v>51</v>
      </c>
    </row>
    <row r="10" spans="1:19" ht="24.75" customHeight="1" x14ac:dyDescent="0.25">
      <c r="A10" s="13">
        <f t="shared" si="0"/>
        <v>2</v>
      </c>
      <c r="B10" s="16" t="s">
        <v>55</v>
      </c>
      <c r="C10" s="5" t="s">
        <v>20</v>
      </c>
      <c r="D10" s="17" t="s">
        <v>61</v>
      </c>
      <c r="E10" s="12" t="s">
        <v>34</v>
      </c>
      <c r="F10" s="12" t="s">
        <v>33</v>
      </c>
      <c r="G10" s="15">
        <v>189</v>
      </c>
      <c r="H10" s="11">
        <f t="shared" si="1"/>
        <v>63</v>
      </c>
      <c r="I10" s="4">
        <f t="shared" si="2"/>
        <v>1</v>
      </c>
      <c r="J10" s="10">
        <v>188.5</v>
      </c>
      <c r="K10" s="11">
        <f t="shared" si="3"/>
        <v>62.833333333333336</v>
      </c>
      <c r="L10" s="4">
        <f t="shared" si="4"/>
        <v>1</v>
      </c>
      <c r="M10" s="10">
        <v>187</v>
      </c>
      <c r="N10" s="11">
        <f t="shared" si="5"/>
        <v>62.333333333333336</v>
      </c>
      <c r="O10" s="4">
        <f t="shared" si="6"/>
        <v>2</v>
      </c>
      <c r="P10" s="4"/>
      <c r="Q10" s="10">
        <f t="shared" si="7"/>
        <v>564.5</v>
      </c>
      <c r="R10" s="9">
        <f t="shared" si="8"/>
        <v>62.722222222222229</v>
      </c>
      <c r="S10" s="10" t="s">
        <v>51</v>
      </c>
    </row>
    <row r="11" spans="1:19" ht="24.75" customHeight="1" x14ac:dyDescent="0.25">
      <c r="A11" s="13">
        <f t="shared" si="0"/>
        <v>3</v>
      </c>
      <c r="B11" s="16" t="s">
        <v>57</v>
      </c>
      <c r="C11" s="5">
        <v>2</v>
      </c>
      <c r="D11" s="17" t="s">
        <v>63</v>
      </c>
      <c r="E11" s="12" t="s">
        <v>18</v>
      </c>
      <c r="F11" s="12" t="s">
        <v>24</v>
      </c>
      <c r="G11" s="15">
        <v>186</v>
      </c>
      <c r="H11" s="11">
        <f t="shared" si="1"/>
        <v>62</v>
      </c>
      <c r="I11" s="4">
        <f t="shared" si="2"/>
        <v>3</v>
      </c>
      <c r="J11" s="10">
        <v>183.5</v>
      </c>
      <c r="K11" s="11">
        <f t="shared" si="3"/>
        <v>61.166666666666664</v>
      </c>
      <c r="L11" s="4">
        <f t="shared" si="4"/>
        <v>3</v>
      </c>
      <c r="M11" s="10">
        <v>185.5</v>
      </c>
      <c r="N11" s="11">
        <f t="shared" si="5"/>
        <v>61.833333333333336</v>
      </c>
      <c r="O11" s="4">
        <f t="shared" si="6"/>
        <v>3</v>
      </c>
      <c r="P11" s="4"/>
      <c r="Q11" s="10">
        <f t="shared" si="7"/>
        <v>555</v>
      </c>
      <c r="R11" s="9">
        <f t="shared" si="8"/>
        <v>61.666666666666664</v>
      </c>
      <c r="S11" s="10" t="s">
        <v>51</v>
      </c>
    </row>
    <row r="12" spans="1:19" ht="24.75" customHeight="1" x14ac:dyDescent="0.25">
      <c r="A12" s="13">
        <f t="shared" si="0"/>
        <v>4</v>
      </c>
      <c r="B12" s="16" t="s">
        <v>65</v>
      </c>
      <c r="C12" s="5">
        <v>3</v>
      </c>
      <c r="D12" s="17" t="s">
        <v>58</v>
      </c>
      <c r="E12" s="12" t="s">
        <v>18</v>
      </c>
      <c r="F12" s="12" t="s">
        <v>24</v>
      </c>
      <c r="G12" s="15">
        <v>182.5</v>
      </c>
      <c r="H12" s="11">
        <f t="shared" si="1"/>
        <v>60.833333333333336</v>
      </c>
      <c r="I12" s="4">
        <f t="shared" si="2"/>
        <v>4</v>
      </c>
      <c r="J12" s="10">
        <v>179.5</v>
      </c>
      <c r="K12" s="11">
        <f t="shared" si="3"/>
        <v>59.833333333333336</v>
      </c>
      <c r="L12" s="4">
        <f t="shared" si="4"/>
        <v>4</v>
      </c>
      <c r="M12" s="10">
        <v>184.5</v>
      </c>
      <c r="N12" s="11">
        <f t="shared" si="5"/>
        <v>61.5</v>
      </c>
      <c r="O12" s="4">
        <f t="shared" si="6"/>
        <v>4</v>
      </c>
      <c r="P12" s="4"/>
      <c r="Q12" s="10">
        <f t="shared" si="7"/>
        <v>546.5</v>
      </c>
      <c r="R12" s="9">
        <f t="shared" si="8"/>
        <v>60.722222222222229</v>
      </c>
      <c r="S12" s="34" t="s">
        <v>28</v>
      </c>
    </row>
    <row r="13" spans="1:19" ht="24.75" customHeight="1" x14ac:dyDescent="0.25">
      <c r="A13" s="13">
        <f t="shared" si="0"/>
        <v>5</v>
      </c>
      <c r="B13" s="16" t="s">
        <v>54</v>
      </c>
      <c r="C13" s="5" t="s">
        <v>20</v>
      </c>
      <c r="D13" s="17" t="s">
        <v>60</v>
      </c>
      <c r="E13" s="12" t="s">
        <v>22</v>
      </c>
      <c r="F13" s="12" t="s">
        <v>23</v>
      </c>
      <c r="G13" s="15">
        <v>180.5</v>
      </c>
      <c r="H13" s="11">
        <f t="shared" si="1"/>
        <v>60.166666666666664</v>
      </c>
      <c r="I13" s="4">
        <f t="shared" si="2"/>
        <v>5</v>
      </c>
      <c r="J13" s="10">
        <v>175.5</v>
      </c>
      <c r="K13" s="11">
        <f t="shared" si="3"/>
        <v>58.5</v>
      </c>
      <c r="L13" s="4">
        <f t="shared" si="4"/>
        <v>5</v>
      </c>
      <c r="M13" s="10">
        <v>173</v>
      </c>
      <c r="N13" s="11">
        <f t="shared" si="5"/>
        <v>57.666666666666664</v>
      </c>
      <c r="O13" s="4">
        <f t="shared" si="6"/>
        <v>6</v>
      </c>
      <c r="P13" s="4"/>
      <c r="Q13" s="10">
        <f t="shared" si="7"/>
        <v>529</v>
      </c>
      <c r="R13" s="9">
        <f t="shared" si="8"/>
        <v>58.777777777777771</v>
      </c>
      <c r="S13" s="10"/>
    </row>
    <row r="14" spans="1:19" ht="24.75" customHeight="1" x14ac:dyDescent="0.25">
      <c r="A14" s="13">
        <f t="shared" si="0"/>
        <v>6</v>
      </c>
      <c r="B14" s="16" t="s">
        <v>56</v>
      </c>
      <c r="C14" s="5">
        <v>2</v>
      </c>
      <c r="D14" s="17" t="s">
        <v>62</v>
      </c>
      <c r="E14" s="12" t="s">
        <v>22</v>
      </c>
      <c r="F14" s="12" t="s">
        <v>23</v>
      </c>
      <c r="G14" s="15">
        <v>172.5</v>
      </c>
      <c r="H14" s="11">
        <f t="shared" si="1"/>
        <v>57.5</v>
      </c>
      <c r="I14" s="4">
        <f t="shared" si="2"/>
        <v>6</v>
      </c>
      <c r="J14" s="10">
        <v>172</v>
      </c>
      <c r="K14" s="11">
        <f t="shared" si="3"/>
        <v>57.333333333333336</v>
      </c>
      <c r="L14" s="4">
        <f t="shared" si="4"/>
        <v>6</v>
      </c>
      <c r="M14" s="10">
        <v>178.5</v>
      </c>
      <c r="N14" s="11">
        <f t="shared" si="5"/>
        <v>59.5</v>
      </c>
      <c r="O14" s="4">
        <f t="shared" si="6"/>
        <v>5</v>
      </c>
      <c r="P14" s="4"/>
      <c r="Q14" s="10">
        <f t="shared" si="7"/>
        <v>523</v>
      </c>
      <c r="R14" s="9">
        <f t="shared" si="8"/>
        <v>58.111111111111114</v>
      </c>
      <c r="S14" s="10"/>
    </row>
    <row r="15" spans="1:19" ht="24.75" customHeight="1" x14ac:dyDescent="0.25">
      <c r="A15" s="20"/>
      <c r="B15" s="21"/>
      <c r="C15" s="22"/>
      <c r="D15" s="23"/>
      <c r="E15" s="24"/>
      <c r="F15" s="24"/>
      <c r="G15" s="25"/>
      <c r="H15" s="26"/>
      <c r="I15" s="27"/>
      <c r="J15" s="28"/>
      <c r="K15" s="26"/>
      <c r="L15" s="27"/>
      <c r="M15" s="28"/>
      <c r="N15" s="26"/>
      <c r="O15" s="27"/>
      <c r="P15" s="27"/>
      <c r="Q15" s="28"/>
      <c r="R15" s="29"/>
    </row>
    <row r="16" spans="1:19" s="18" customFormat="1" ht="21.75" customHeight="1" x14ac:dyDescent="0.25">
      <c r="B16" s="41" t="s">
        <v>14</v>
      </c>
      <c r="C16" s="41"/>
      <c r="D16" s="41"/>
      <c r="N16" s="19" t="s">
        <v>31</v>
      </c>
      <c r="O16" s="19"/>
      <c r="P16" s="19"/>
    </row>
    <row r="17" spans="2:16" s="18" customFormat="1" ht="21.75" customHeight="1" x14ac:dyDescent="0.25">
      <c r="B17" s="41" t="s">
        <v>15</v>
      </c>
      <c r="C17" s="41"/>
      <c r="D17" s="41"/>
      <c r="N17" s="19" t="s">
        <v>21</v>
      </c>
      <c r="O17" s="19"/>
      <c r="P17" s="19"/>
    </row>
    <row r="33" spans="19:19" x14ac:dyDescent="0.25">
      <c r="S33" s="28"/>
    </row>
    <row r="34" spans="19:19" x14ac:dyDescent="0.25">
      <c r="S34" s="18"/>
    </row>
    <row r="35" spans="19:19" x14ac:dyDescent="0.25">
      <c r="S35" s="18"/>
    </row>
  </sheetData>
  <sortState ref="A9:S14">
    <sortCondition ref="A9:A14"/>
  </sortState>
  <mergeCells count="21">
    <mergeCell ref="Q6:R6"/>
    <mergeCell ref="A1:R1"/>
    <mergeCell ref="A2:R2"/>
    <mergeCell ref="A3:R3"/>
    <mergeCell ref="A4:R4"/>
    <mergeCell ref="A5:R5"/>
    <mergeCell ref="A7:A8"/>
    <mergeCell ref="B7:B8"/>
    <mergeCell ref="C7:C8"/>
    <mergeCell ref="D7:D8"/>
    <mergeCell ref="E7:E8"/>
    <mergeCell ref="B16:D16"/>
    <mergeCell ref="B17:D17"/>
    <mergeCell ref="S7:S8"/>
    <mergeCell ref="G7:I7"/>
    <mergeCell ref="J7:L7"/>
    <mergeCell ref="M7:O7"/>
    <mergeCell ref="P7:P8"/>
    <mergeCell ref="Q7:Q8"/>
    <mergeCell ref="R7:R8"/>
    <mergeCell ref="F7:F8"/>
  </mergeCells>
  <pageMargins left="0" right="0" top="0" bottom="0" header="0.31496062992125984" footer="0.19685039370078741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workbookViewId="0">
      <selection activeCell="E11" sqref="E11"/>
    </sheetView>
  </sheetViews>
  <sheetFormatPr defaultRowHeight="15" x14ac:dyDescent="0.2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3" customWidth="1"/>
    <col min="13" max="13" width="4.85546875" customWidth="1"/>
    <col min="14" max="14" width="6.7109375" customWidth="1"/>
    <col min="15" max="16" width="2.42578125" customWidth="1"/>
    <col min="17" max="17" width="6" customWidth="1"/>
    <col min="18" max="18" width="7.28515625" customWidth="1"/>
    <col min="19" max="19" width="4.85546875" customWidth="1"/>
  </cols>
  <sheetData>
    <row r="1" spans="1:19" ht="18" x14ac:dyDescent="0.25">
      <c r="A1" s="37" t="s">
        <v>94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9" ht="1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9" x14ac:dyDescent="0.25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9" ht="15.75" x14ac:dyDescent="0.25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9" x14ac:dyDescent="0.25">
      <c r="A5" s="40" t="s">
        <v>91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9" ht="15.75" x14ac:dyDescent="0.25">
      <c r="A6" s="3" t="s">
        <v>1</v>
      </c>
      <c r="B6" s="3"/>
      <c r="C6" s="1"/>
      <c r="D6" s="1"/>
      <c r="E6" s="2"/>
      <c r="M6" s="14"/>
      <c r="Q6" s="47" t="s">
        <v>32</v>
      </c>
      <c r="R6" s="47"/>
      <c r="S6" s="14"/>
    </row>
    <row r="7" spans="1:19" ht="15" customHeight="1" x14ac:dyDescent="0.25">
      <c r="A7" s="42" t="s">
        <v>6</v>
      </c>
      <c r="B7" s="44" t="s">
        <v>16</v>
      </c>
      <c r="C7" s="42" t="s">
        <v>2</v>
      </c>
      <c r="D7" s="44" t="s">
        <v>17</v>
      </c>
      <c r="E7" s="44" t="s">
        <v>3</v>
      </c>
      <c r="F7" s="44" t="s">
        <v>4</v>
      </c>
      <c r="G7" s="50" t="s">
        <v>7</v>
      </c>
      <c r="H7" s="51"/>
      <c r="I7" s="52"/>
      <c r="J7" s="50" t="s">
        <v>8</v>
      </c>
      <c r="K7" s="51"/>
      <c r="L7" s="52"/>
      <c r="M7" s="50" t="s">
        <v>9</v>
      </c>
      <c r="N7" s="51"/>
      <c r="O7" s="52"/>
      <c r="P7" s="53" t="s">
        <v>19</v>
      </c>
      <c r="Q7" s="42" t="s">
        <v>10</v>
      </c>
      <c r="R7" s="48" t="s">
        <v>11</v>
      </c>
      <c r="S7" s="42" t="s">
        <v>88</v>
      </c>
    </row>
    <row r="8" spans="1:19" ht="30.75" customHeight="1" x14ac:dyDescent="0.25">
      <c r="A8" s="43"/>
      <c r="B8" s="45"/>
      <c r="C8" s="43"/>
      <c r="D8" s="46"/>
      <c r="E8" s="45"/>
      <c r="F8" s="46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54"/>
      <c r="Q8" s="43"/>
      <c r="R8" s="49"/>
      <c r="S8" s="43"/>
    </row>
    <row r="9" spans="1:19" ht="24.75" customHeight="1" x14ac:dyDescent="0.25">
      <c r="A9" s="13">
        <f>RANK(R9,R$9:R$11,0)</f>
        <v>1</v>
      </c>
      <c r="B9" s="16" t="s">
        <v>71</v>
      </c>
      <c r="C9" s="5">
        <v>2</v>
      </c>
      <c r="D9" s="17" t="s">
        <v>68</v>
      </c>
      <c r="E9" s="12" t="s">
        <v>18</v>
      </c>
      <c r="F9" s="12" t="s">
        <v>24</v>
      </c>
      <c r="G9" s="15">
        <v>214.5</v>
      </c>
      <c r="H9" s="11">
        <f>G9/3.3</f>
        <v>65</v>
      </c>
      <c r="I9" s="4">
        <f>RANK(H9,H$9:H$11,0)</f>
        <v>1</v>
      </c>
      <c r="J9" s="10">
        <v>211</v>
      </c>
      <c r="K9" s="11">
        <f>J9/3.3</f>
        <v>63.939393939393945</v>
      </c>
      <c r="L9" s="4">
        <f>RANK(K9,K$9:K$11,0)</f>
        <v>2</v>
      </c>
      <c r="M9" s="10">
        <v>214</v>
      </c>
      <c r="N9" s="11">
        <f>M9/3.3</f>
        <v>64.848484848484858</v>
      </c>
      <c r="O9" s="4">
        <f>RANK(N9,N$9:N$11,0)</f>
        <v>2</v>
      </c>
      <c r="P9" s="4"/>
      <c r="Q9" s="10">
        <f>G9+J9+M9</f>
        <v>639.5</v>
      </c>
      <c r="R9" s="9">
        <f>(H9+K9+N9)/3</f>
        <v>64.595959595959599</v>
      </c>
      <c r="S9" s="35">
        <v>2</v>
      </c>
    </row>
    <row r="10" spans="1:19" ht="24.75" customHeight="1" x14ac:dyDescent="0.25">
      <c r="A10" s="13">
        <f>RANK(R10,R$9:R$11,0)</f>
        <v>2</v>
      </c>
      <c r="B10" s="16" t="s">
        <v>70</v>
      </c>
      <c r="C10" s="5">
        <v>2</v>
      </c>
      <c r="D10" s="17" t="s">
        <v>66</v>
      </c>
      <c r="E10" s="12" t="s">
        <v>18</v>
      </c>
      <c r="F10" s="12" t="s">
        <v>24</v>
      </c>
      <c r="G10" s="15">
        <v>206.5</v>
      </c>
      <c r="H10" s="11">
        <f>G10/3.3</f>
        <v>62.575757575757578</v>
      </c>
      <c r="I10" s="4">
        <f>RANK(H10,H$9:H$11,0)</f>
        <v>3</v>
      </c>
      <c r="J10" s="10">
        <v>211.5</v>
      </c>
      <c r="K10" s="11">
        <f>J10/3.3</f>
        <v>64.090909090909093</v>
      </c>
      <c r="L10" s="4">
        <f>RANK(K10,K$9:K$11,0)</f>
        <v>1</v>
      </c>
      <c r="M10" s="10">
        <v>219</v>
      </c>
      <c r="N10" s="11">
        <f>M10/3.3</f>
        <v>66.363636363636374</v>
      </c>
      <c r="O10" s="4">
        <f>RANK(N10,N$9:N$11,0)</f>
        <v>1</v>
      </c>
      <c r="P10" s="4"/>
      <c r="Q10" s="10">
        <f>G10+J10+M10</f>
        <v>637</v>
      </c>
      <c r="R10" s="9">
        <f>(H10+K10+N10)/3</f>
        <v>64.343434343434353</v>
      </c>
      <c r="S10" s="35">
        <v>2</v>
      </c>
    </row>
    <row r="11" spans="1:19" ht="24.75" customHeight="1" x14ac:dyDescent="0.25">
      <c r="A11" s="13">
        <f>RANK(R11,R$9:R$11,0)</f>
        <v>3</v>
      </c>
      <c r="B11" s="16" t="s">
        <v>69</v>
      </c>
      <c r="C11" s="5" t="s">
        <v>27</v>
      </c>
      <c r="D11" s="17" t="s">
        <v>67</v>
      </c>
      <c r="E11" s="12" t="s">
        <v>18</v>
      </c>
      <c r="F11" s="12" t="s">
        <v>24</v>
      </c>
      <c r="G11" s="15">
        <v>216</v>
      </c>
      <c r="H11" s="11">
        <f>G11/3.3-0.5</f>
        <v>64.954545454545453</v>
      </c>
      <c r="I11" s="4">
        <f>RANK(H11,H$9:H$11,0)</f>
        <v>2</v>
      </c>
      <c r="J11" s="10">
        <v>207</v>
      </c>
      <c r="K11" s="11">
        <f>J11/3.3-0.5</f>
        <v>62.227272727272734</v>
      </c>
      <c r="L11" s="4">
        <f>RANK(K11,K$9:K$11,0)</f>
        <v>3</v>
      </c>
      <c r="M11" s="10">
        <v>213</v>
      </c>
      <c r="N11" s="11">
        <f>M11/3.3-0.5</f>
        <v>64.045454545454547</v>
      </c>
      <c r="O11" s="4">
        <f>RANK(N11,N$9:N$11,0)</f>
        <v>3</v>
      </c>
      <c r="P11" s="4">
        <v>1</v>
      </c>
      <c r="Q11" s="10">
        <f>G11+J11+M11</f>
        <v>636</v>
      </c>
      <c r="R11" s="9">
        <f>(H11+K11+N11)/3</f>
        <v>63.742424242424249</v>
      </c>
      <c r="S11" s="35">
        <v>2</v>
      </c>
    </row>
    <row r="12" spans="1:19" ht="24.75" customHeight="1" x14ac:dyDescent="0.25">
      <c r="A12" s="55" t="s">
        <v>72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</row>
    <row r="13" spans="1:19" ht="24.75" customHeight="1" x14ac:dyDescent="0.25">
      <c r="A13" s="13">
        <f>RANK(R13,R$13:R$15,0)</f>
        <v>1</v>
      </c>
      <c r="B13" s="16" t="s">
        <v>80</v>
      </c>
      <c r="C13" s="5" t="s">
        <v>27</v>
      </c>
      <c r="D13" s="33" t="s">
        <v>81</v>
      </c>
      <c r="E13" s="12" t="s">
        <v>18</v>
      </c>
      <c r="F13" s="12" t="s">
        <v>24</v>
      </c>
      <c r="G13" s="13">
        <v>188.5</v>
      </c>
      <c r="H13" s="11">
        <f>G13/3</f>
        <v>62.833333333333336</v>
      </c>
      <c r="I13" s="4">
        <f>RANK(H13,H$13:H$15,0)</f>
        <v>1</v>
      </c>
      <c r="J13" s="13">
        <v>185</v>
      </c>
      <c r="K13" s="11">
        <f>J13/3</f>
        <v>61.666666666666664</v>
      </c>
      <c r="L13" s="4">
        <f>RANK(K13,K$13:K$15,0)</f>
        <v>1</v>
      </c>
      <c r="M13" s="13">
        <v>190</v>
      </c>
      <c r="N13" s="11">
        <f>M13/3</f>
        <v>63.333333333333336</v>
      </c>
      <c r="O13" s="4">
        <f>RANK(N13,N$13:N$15,0)</f>
        <v>1</v>
      </c>
      <c r="P13" s="13"/>
      <c r="Q13" s="10">
        <f>G13+J13+M13</f>
        <v>563.5</v>
      </c>
      <c r="R13" s="9">
        <f>(H13+K13+N13)/3</f>
        <v>62.611111111111114</v>
      </c>
      <c r="S13" s="13">
        <v>3</v>
      </c>
    </row>
    <row r="14" spans="1:19" ht="24.75" customHeight="1" x14ac:dyDescent="0.25">
      <c r="A14" s="13">
        <f>RANK(R14,R$13:R$15,0)</f>
        <v>2</v>
      </c>
      <c r="B14" s="16" t="s">
        <v>79</v>
      </c>
      <c r="C14" s="5">
        <v>3</v>
      </c>
      <c r="D14" s="17" t="s">
        <v>30</v>
      </c>
      <c r="E14" s="12" t="s">
        <v>18</v>
      </c>
      <c r="F14" s="12" t="s">
        <v>24</v>
      </c>
      <c r="G14" s="13">
        <v>185</v>
      </c>
      <c r="H14" s="11">
        <f>G14/3</f>
        <v>61.666666666666664</v>
      </c>
      <c r="I14" s="4">
        <f>RANK(H14,H$13:H$15,0)</f>
        <v>2</v>
      </c>
      <c r="J14" s="13">
        <v>178</v>
      </c>
      <c r="K14" s="11">
        <f>J14/3</f>
        <v>59.333333333333336</v>
      </c>
      <c r="L14" s="4">
        <f>RANK(K14,K$13:K$15,0)</f>
        <v>2</v>
      </c>
      <c r="M14" s="36">
        <v>181.5</v>
      </c>
      <c r="N14" s="11">
        <f>M14/3</f>
        <v>60.5</v>
      </c>
      <c r="O14" s="4">
        <f>RANK(N14,N$13:N$15,0)</f>
        <v>3</v>
      </c>
      <c r="P14" s="13"/>
      <c r="Q14" s="10">
        <f>G14+J14+M14</f>
        <v>544.5</v>
      </c>
      <c r="R14" s="9">
        <f>(H14+K14+N14)/3</f>
        <v>60.5</v>
      </c>
      <c r="S14" s="13"/>
    </row>
    <row r="15" spans="1:19" ht="24.75" customHeight="1" x14ac:dyDescent="0.25">
      <c r="A15" s="13">
        <f>RANK(R15,R$13:R$15,0)</f>
        <v>3</v>
      </c>
      <c r="B15" s="16" t="s">
        <v>84</v>
      </c>
      <c r="C15" s="5"/>
      <c r="D15" s="17" t="s">
        <v>85</v>
      </c>
      <c r="E15" s="12" t="s">
        <v>34</v>
      </c>
      <c r="F15" s="12" t="s">
        <v>33</v>
      </c>
      <c r="G15" s="13">
        <v>182</v>
      </c>
      <c r="H15" s="11">
        <f>G15/3</f>
        <v>60.666666666666664</v>
      </c>
      <c r="I15" s="4">
        <f>RANK(H15,H$13:H$15,0)</f>
        <v>3</v>
      </c>
      <c r="J15" s="13">
        <v>174</v>
      </c>
      <c r="K15" s="11">
        <f>J15/3</f>
        <v>58</v>
      </c>
      <c r="L15" s="4">
        <f>RANK(K15,K$13:K$15,0)</f>
        <v>3</v>
      </c>
      <c r="M15" s="36">
        <v>185</v>
      </c>
      <c r="N15" s="11">
        <f>M15/3</f>
        <v>61.666666666666664</v>
      </c>
      <c r="O15" s="4">
        <f>RANK(N15,N$13:N$15,0)</f>
        <v>2</v>
      </c>
      <c r="P15" s="13"/>
      <c r="Q15" s="10">
        <f>G15+J15+M15</f>
        <v>541</v>
      </c>
      <c r="R15" s="9">
        <f>(H15+K15+N15)/3</f>
        <v>60.111111111111107</v>
      </c>
      <c r="S15" s="13"/>
    </row>
    <row r="16" spans="1:19" ht="24.75" customHeight="1" x14ac:dyDescent="0.25">
      <c r="A16" s="63" t="s">
        <v>86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24.75" customHeight="1" x14ac:dyDescent="0.25">
      <c r="A17" s="13">
        <f>RANK(R17,R$17:R$17,0)</f>
        <v>1</v>
      </c>
      <c r="B17" s="16" t="s">
        <v>82</v>
      </c>
      <c r="C17" s="5">
        <v>3</v>
      </c>
      <c r="D17" s="32" t="s">
        <v>83</v>
      </c>
      <c r="E17" s="12" t="s">
        <v>22</v>
      </c>
      <c r="F17" s="12" t="s">
        <v>23</v>
      </c>
      <c r="G17" s="15">
        <v>194.5</v>
      </c>
      <c r="H17" s="11">
        <f>G17/3</f>
        <v>64.833333333333329</v>
      </c>
      <c r="I17" s="4">
        <f>RANK(H17,H$17:H$17,0)</f>
        <v>1</v>
      </c>
      <c r="J17" s="10">
        <v>190</v>
      </c>
      <c r="K17" s="11">
        <f>J17/3</f>
        <v>63.333333333333336</v>
      </c>
      <c r="L17" s="4">
        <f>RANK(K17,K$17:K$17,0)</f>
        <v>1</v>
      </c>
      <c r="M17" s="10">
        <v>188.5</v>
      </c>
      <c r="N17" s="11">
        <f>M17/3</f>
        <v>62.833333333333336</v>
      </c>
      <c r="O17" s="4">
        <f>RANK(N17,N$17:N$17,0)</f>
        <v>1</v>
      </c>
      <c r="P17" s="4"/>
      <c r="Q17" s="10">
        <f>G17+J17+M17</f>
        <v>573</v>
      </c>
      <c r="R17" s="9">
        <f>(H17+K17+N17)/3</f>
        <v>63.666666666666664</v>
      </c>
      <c r="S17" s="30"/>
    </row>
    <row r="18" spans="1:19" ht="24.75" customHeight="1" x14ac:dyDescent="0.25">
      <c r="A18" s="63" t="s">
        <v>93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ht="24.75" customHeight="1" x14ac:dyDescent="0.25">
      <c r="A19" s="13">
        <f>RANK(R19,R$19:R$19,0)</f>
        <v>1</v>
      </c>
      <c r="B19" s="16" t="s">
        <v>73</v>
      </c>
      <c r="C19" s="5">
        <v>1</v>
      </c>
      <c r="D19" s="17" t="s">
        <v>74</v>
      </c>
      <c r="E19" s="12" t="s">
        <v>75</v>
      </c>
      <c r="F19" s="12" t="s">
        <v>76</v>
      </c>
      <c r="G19" s="15">
        <v>214.5</v>
      </c>
      <c r="H19" s="11">
        <f>G19/3.4</f>
        <v>63.088235294117652</v>
      </c>
      <c r="I19" s="4">
        <f>RANK(H19,H$19:H$19,0)</f>
        <v>1</v>
      </c>
      <c r="J19" s="10">
        <v>212</v>
      </c>
      <c r="K19" s="11">
        <f>J19/3.4</f>
        <v>62.352941176470587</v>
      </c>
      <c r="L19" s="4">
        <f>RANK(K19,K$19:K$19,0)</f>
        <v>1</v>
      </c>
      <c r="M19" s="10">
        <v>213.5</v>
      </c>
      <c r="N19" s="11">
        <f>M19/3.4</f>
        <v>62.794117647058826</v>
      </c>
      <c r="O19" s="4">
        <f>RANK(N19,N$19:N$19,0)</f>
        <v>1</v>
      </c>
      <c r="P19" s="4"/>
      <c r="Q19" s="10">
        <f>G19+J19+M19</f>
        <v>640</v>
      </c>
      <c r="R19" s="9">
        <f>(H19+K19+N19)/3</f>
        <v>62.745098039215691</v>
      </c>
      <c r="S19" s="30"/>
    </row>
    <row r="20" spans="1:19" ht="24.75" customHeight="1" x14ac:dyDescent="0.25">
      <c r="A20" s="20"/>
      <c r="B20" s="21"/>
      <c r="C20" s="22"/>
      <c r="D20" s="23"/>
      <c r="E20" s="24"/>
      <c r="F20" s="24"/>
      <c r="G20" s="25"/>
      <c r="H20" s="26"/>
      <c r="I20" s="27"/>
      <c r="J20" s="28"/>
      <c r="K20" s="26"/>
      <c r="L20" s="27"/>
      <c r="M20" s="28"/>
      <c r="N20" s="26"/>
      <c r="O20" s="27"/>
      <c r="P20" s="27"/>
      <c r="Q20" s="28"/>
      <c r="R20" s="29"/>
    </row>
    <row r="21" spans="1:19" s="18" customFormat="1" ht="21.75" customHeight="1" x14ac:dyDescent="0.25">
      <c r="B21" s="41" t="s">
        <v>14</v>
      </c>
      <c r="C21" s="41"/>
      <c r="D21" s="41"/>
      <c r="N21" s="19" t="s">
        <v>31</v>
      </c>
      <c r="O21" s="19"/>
      <c r="P21" s="19"/>
      <c r="S21"/>
    </row>
    <row r="22" spans="1:19" s="18" customFormat="1" ht="21.75" customHeight="1" x14ac:dyDescent="0.25">
      <c r="B22" s="41" t="s">
        <v>15</v>
      </c>
      <c r="C22" s="41"/>
      <c r="D22" s="41"/>
      <c r="N22" s="19" t="s">
        <v>21</v>
      </c>
      <c r="O22" s="19"/>
      <c r="P22" s="19"/>
      <c r="S22"/>
    </row>
    <row r="31" spans="1:19" x14ac:dyDescent="0.25">
      <c r="S31" s="28"/>
    </row>
    <row r="32" spans="1:19" x14ac:dyDescent="0.25">
      <c r="S32" s="18"/>
    </row>
    <row r="33" spans="19:19" x14ac:dyDescent="0.25">
      <c r="S33" s="18"/>
    </row>
  </sheetData>
  <sortState ref="A13:S15">
    <sortCondition ref="A13"/>
  </sortState>
  <mergeCells count="24">
    <mergeCell ref="E7:E8"/>
    <mergeCell ref="F7:F8"/>
    <mergeCell ref="A1:R1"/>
    <mergeCell ref="A2:R2"/>
    <mergeCell ref="A3:R3"/>
    <mergeCell ref="A4:R4"/>
    <mergeCell ref="A5:R5"/>
    <mergeCell ref="Q6:R6"/>
    <mergeCell ref="B21:D21"/>
    <mergeCell ref="B22:D22"/>
    <mergeCell ref="S7:S8"/>
    <mergeCell ref="A12:S12"/>
    <mergeCell ref="A16:S16"/>
    <mergeCell ref="A18:S18"/>
    <mergeCell ref="G7:I7"/>
    <mergeCell ref="J7:L7"/>
    <mergeCell ref="M7:O7"/>
    <mergeCell ref="P7:P8"/>
    <mergeCell ref="Q7:Q8"/>
    <mergeCell ref="R7:R8"/>
    <mergeCell ref="A7:A8"/>
    <mergeCell ref="B7:B8"/>
    <mergeCell ref="C7:C8"/>
    <mergeCell ref="D7:D8"/>
  </mergeCells>
  <pageMargins left="0" right="0" top="0" bottom="0" header="0.31496062992125984" footer="0.1968503937007874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дети КП</vt:lpstr>
      <vt:lpstr>юноши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2019-04-06T10:57:35Z</cp:lastPrinted>
  <dcterms:created xsi:type="dcterms:W3CDTF">2011-01-22T20:52:18Z</dcterms:created>
  <dcterms:modified xsi:type="dcterms:W3CDTF">2019-10-30T13:02:27Z</dcterms:modified>
</cp:coreProperties>
</file>